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585" windowHeight="12180" tabRatio="542" activeTab="0"/>
  </bookViews>
  <sheets>
    <sheet name="Тарифы ДС " sheetId="1" r:id="rId1"/>
  </sheets>
  <definedNames>
    <definedName name="_xlnm._FilterDatabase" localSheetId="0" hidden="1">'Тарифы ДС '!$A$8:$H$250</definedName>
    <definedName name="_xlnm.Print_Titles" localSheetId="0">'Тарифы ДС '!$3:$5</definedName>
    <definedName name="_xlnm.Print_Area" localSheetId="0">'Тарифы ДС '!$A$1:$H$254</definedName>
  </definedNames>
  <calcPr fullCalcOnLoad="1"/>
</workbook>
</file>

<file path=xl/sharedStrings.xml><?xml version="1.0" encoding="utf-8"?>
<sst xmlns="http://schemas.openxmlformats.org/spreadsheetml/2006/main" count="499" uniqueCount="499">
  <si>
    <t>КСГ</t>
  </si>
  <si>
    <t xml:space="preserve">КЗ </t>
  </si>
  <si>
    <t>Акушерское дело</t>
  </si>
  <si>
    <t>Акушерство и гинекология</t>
  </si>
  <si>
    <t>Осложнения беременности, родов, послеродового периода</t>
  </si>
  <si>
    <t>Болезни женских половых органов</t>
  </si>
  <si>
    <t>Операции на женских половых органах (уровень 1)</t>
  </si>
  <si>
    <t>Операции на женских половых органах (уровень 2)</t>
  </si>
  <si>
    <t>Искусственное прерывание беременности (аборт)</t>
  </si>
  <si>
    <t>Аллергология и иммунология</t>
  </si>
  <si>
    <t>Нарушения с вовлечением иммунного механизма</t>
  </si>
  <si>
    <t>Гастроэнтерология</t>
  </si>
  <si>
    <t>Болезни органов пищеварения, взрослые</t>
  </si>
  <si>
    <t>Гематология</t>
  </si>
  <si>
    <t>Дерматология</t>
  </si>
  <si>
    <t>Детская кардиология</t>
  </si>
  <si>
    <t>Болезни системы кровообращения, дети</t>
  </si>
  <si>
    <t>Детская онкология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</si>
  <si>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</si>
  <si>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</si>
  <si>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</si>
  <si>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Детская урология-андрология</t>
  </si>
  <si>
    <t>Операции на мужских половых органах, дети</t>
  </si>
  <si>
    <t>Операции на почке и мочевыделительной системе, дети</t>
  </si>
  <si>
    <t>Детская хирургия</t>
  </si>
  <si>
    <t>Операции по поводу грыж, дети</t>
  </si>
  <si>
    <t>Детская эндокринология</t>
  </si>
  <si>
    <t>Сахарный диабет, дети</t>
  </si>
  <si>
    <t>Другие болезни эндокринной системы, дети</t>
  </si>
  <si>
    <t>Инфекционные болезни</t>
  </si>
  <si>
    <t>Другие вирусные гепатиты</t>
  </si>
  <si>
    <t>Инфекционные и паразитарные болезни, взрослые</t>
  </si>
  <si>
    <t>Инфекционные и паразитарные болезни, дети</t>
  </si>
  <si>
    <t>Респираторные инфекции верхних дыхательных путей, взрослые</t>
  </si>
  <si>
    <t>Респираторные инфекции верхних дыхательных путей, дети</t>
  </si>
  <si>
    <t>Болезни системы кровообращения, взрослые</t>
  </si>
  <si>
    <t>Болезни системы кровообращения с применением инвазивных методов</t>
  </si>
  <si>
    <t>Колопроктология</t>
  </si>
  <si>
    <t>Операции на кишечнике и анальной области (уровень 1)</t>
  </si>
  <si>
    <t>Операции на кишечнике и анальной области (уровень 2)</t>
  </si>
  <si>
    <t>Неврология</t>
  </si>
  <si>
    <t>Болезни нервной системы, хромосомные аномалии</t>
  </si>
  <si>
    <t>Нейрохирургия</t>
  </si>
  <si>
    <t>Болезни и травмы позвоночника, спинного мозга, последствия внутричерепной травмы, сотрясение головного мозга</t>
  </si>
  <si>
    <t>Операции на периферической нервной системе</t>
  </si>
  <si>
    <t>Неонатология</t>
  </si>
  <si>
    <t>Нарушения, возникшие в перинатальном периоде</t>
  </si>
  <si>
    <t>Нефрология (без диализа)</t>
  </si>
  <si>
    <t>Гломерулярные болезни, почечная недостаточность (без диализа)</t>
  </si>
  <si>
    <t>Лекарственная терапия у пациентов, получающих диализ</t>
  </si>
  <si>
    <t>Формирование, имплантация, удаление, смена доступа для диализа</t>
  </si>
  <si>
    <t>Другие болезни почек</t>
  </si>
  <si>
    <t>Онкология</t>
  </si>
  <si>
    <t>Лучевая терапия (уровень 1)</t>
  </si>
  <si>
    <t>Лучевая терапия (уровень 2)</t>
  </si>
  <si>
    <t>Лучевая терапия (уровень 3)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</si>
  <si>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</si>
  <si>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</si>
  <si>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Оториноларингология</t>
  </si>
  <si>
    <t>Болезни уха, горла, носа</t>
  </si>
  <si>
    <t>Операции на органе слуха, придаточных пазухах носа и верхних дыхательных путях (уровень 1)</t>
  </si>
  <si>
    <t>Операции на органе слуха, придаточных пазухах носа и верхних дыхательных путях (уровень 2)</t>
  </si>
  <si>
    <t>Операции на органе слуха, придаточных пазухах носа и верхних дыхательных путях (уровень 3)</t>
  </si>
  <si>
    <t>Операции на органе слуха, придаточных пазухах носа и верхних дыхательных путях (уровень 4)</t>
  </si>
  <si>
    <t>Офтальмология</t>
  </si>
  <si>
    <t>Болезни и травмы глаза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</si>
  <si>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</si>
  <si>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</si>
  <si>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</si>
  <si>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</si>
  <si>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</si>
  <si>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Педиатрия</t>
  </si>
  <si>
    <t>Системные поражения соединительной ткани, артропатии, спондилопатии, дети</t>
  </si>
  <si>
    <t>Болезни органов пищеварения, дети</t>
  </si>
  <si>
    <t>Пульмонология</t>
  </si>
  <si>
    <t>Болезни органов дыхания</t>
  </si>
  <si>
    <t>Ревматология</t>
  </si>
  <si>
    <t>Системные поражения соединительной ткани, артропатии, спондилопатии, взрослые</t>
  </si>
  <si>
    <t>Сердечно-сосудистая хирургия</t>
  </si>
  <si>
    <t>Операции на сосудах (уровень 1)</t>
  </si>
  <si>
    <t>Операции на сосудах (уровень 2)</t>
  </si>
  <si>
    <t>Стоматология детская</t>
  </si>
  <si>
    <t>Болезни полости рта, слюнных желез и челюстей, врожденные аномалии лица и шеи, дети</t>
  </si>
  <si>
    <t>Терапия</t>
  </si>
  <si>
    <t>Отравления и другие воздействия внешних причин</t>
  </si>
  <si>
    <t>Торакальная хирургия</t>
  </si>
  <si>
    <t>Операции на нижних дыхательных путях и легочной ткани, органах средостения</t>
  </si>
  <si>
    <t>Травматология и ортопедия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</si>
  <si>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</si>
  <si>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</si>
  <si>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</si>
  <si>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Заболевания опорно-двигательного аппарата, травмы, болезни мягких тканей</t>
  </si>
  <si>
    <t>Урология</t>
  </si>
  <si>
    <t>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</si>
  <si>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1)</t>
  </si>
  <si>
    <t>Операции на мужских половых органах, взрослые (уровень 2)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</si>
  <si>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</si>
  <si>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</si>
  <si>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</si>
  <si>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Хирургия</t>
  </si>
  <si>
    <t>Болезни, новообразования молочной железы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</si>
  <si>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</si>
  <si>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</si>
  <si>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</si>
  <si>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органах кроветворения и иммунной системы</t>
  </si>
  <si>
    <t>Операции на молочной железе</t>
  </si>
  <si>
    <t>Хирургия (абдоминальная)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</si>
  <si>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</si>
  <si>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</si>
  <si>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</si>
  <si>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</si>
  <si>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</si>
  <si>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</si>
  <si>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</si>
  <si>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Хирургия (комбустиология)</t>
  </si>
  <si>
    <t>Ожоги и отморожения</t>
  </si>
  <si>
    <t>Челюстно-лицевая хирургия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</si>
  <si>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</si>
  <si>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1)</t>
  </si>
  <si>
    <t>Операции на органах полости рта (уровень 2)</t>
  </si>
  <si>
    <t>Эндокринология</t>
  </si>
  <si>
    <t>Сахарный диабет, взрослые</t>
  </si>
  <si>
    <t>Кистозный фиброз</t>
  </si>
  <si>
    <t>Лечение кистозного фиброза с применением ингаляционной антибактериальной терапии</t>
  </si>
  <si>
    <t>Прочее</t>
  </si>
  <si>
    <t>Комплексное лечение с применением препаратов иммуноглобулина</t>
  </si>
  <si>
    <t>Факторы, влияющие на состояние здоровья населения и обращения в учреждения здравоохранения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</si>
  <si>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</si>
  <si>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Отторжение, отмирание трансплантата органов и тканей</t>
  </si>
  <si>
    <t>Медицинская реабилитация</t>
  </si>
  <si>
    <t>Медицинская реабилитация детей, перенесших заболевания перинатального периода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</si>
  <si>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</si>
  <si>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поражениями центральной нервной системы</t>
  </si>
  <si>
    <t>Медицинская реабилитация детей после хирургической коррекции врожденных пороков развития органов и систем</t>
  </si>
  <si>
    <t>Лекарственная терапия при доброкачественных заболеваниях крови и пузырном заносе</t>
  </si>
  <si>
    <t>Болезни крови (уровень 1)</t>
  </si>
  <si>
    <t>Болезни крови (уровень 2)</t>
  </si>
  <si>
    <t>Операции на желчном пузыре и желчевыводящих путях</t>
  </si>
  <si>
    <t>Медицинская реабилитация пациентов с заболеваниями центральной нервной системы (2 балла по ШРМ)</t>
  </si>
  <si>
    <t>Медицинская реабилитация пациентов с заболеваниями центральной нервной системы (3 балла по ШРМ)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</si>
  <si>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</si>
  <si>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</si>
  <si>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Медицинская кардиореабилитация (3 балла по ШРМ)</t>
  </si>
  <si>
    <t>Медицинская реабилитация при других соматических заболеваниях (3 балла по ШРМ)</t>
  </si>
  <si>
    <t>Медицинская кардиореабилитация (2 балла по ШРМ)</t>
  </si>
  <si>
    <t>Медицинская реабилитация при других соматических заболеваниях (2 балла по ШРМ)</t>
  </si>
  <si>
    <t>Неврологические заболевания, лечение с применением ботулотоксина (уровень 2)</t>
  </si>
  <si>
    <t>Лучевая терапия (уровень 4)</t>
  </si>
  <si>
    <t>Лучевая терапия (уровень 5)</t>
  </si>
  <si>
    <t>Лучевая терапия (уровень 6)</t>
  </si>
  <si>
    <t>Лучевая терапия (уровень 7)</t>
  </si>
  <si>
    <t>ds01</t>
  </si>
  <si>
    <t>ds02</t>
  </si>
  <si>
    <t>ds02.001</t>
  </si>
  <si>
    <t>ds02.002</t>
  </si>
  <si>
    <t>ds02.003</t>
  </si>
  <si>
    <t>ds02.004</t>
  </si>
  <si>
    <t>ds02.006</t>
  </si>
  <si>
    <t>ds02.007</t>
  </si>
  <si>
    <t>ds03</t>
  </si>
  <si>
    <t>ds03.001</t>
  </si>
  <si>
    <t>ds04</t>
  </si>
  <si>
    <t>ds04.001</t>
  </si>
  <si>
    <t>ds05</t>
  </si>
  <si>
    <t>ds05.001</t>
  </si>
  <si>
    <t>ds05.002</t>
  </si>
  <si>
    <t>ds05.005</t>
  </si>
  <si>
    <t>ds06</t>
  </si>
  <si>
    <t>ds07</t>
  </si>
  <si>
    <t>ds07.001</t>
  </si>
  <si>
    <t>ds08</t>
  </si>
  <si>
    <t>ds08.001</t>
  </si>
  <si>
    <t>ds09</t>
  </si>
  <si>
    <t>ds09.001</t>
  </si>
  <si>
    <t>ds09.002</t>
  </si>
  <si>
    <t>ds10</t>
  </si>
  <si>
    <t>ds10.001</t>
  </si>
  <si>
    <t>ds11</t>
  </si>
  <si>
    <t>ds11.001</t>
  </si>
  <si>
    <t>ds11.002</t>
  </si>
  <si>
    <t>ds12</t>
  </si>
  <si>
    <t>ds12.005</t>
  </si>
  <si>
    <t>ds12.006</t>
  </si>
  <si>
    <t>ds12.007</t>
  </si>
  <si>
    <t>ds12.008</t>
  </si>
  <si>
    <t>ds12.009</t>
  </si>
  <si>
    <t>ds13</t>
  </si>
  <si>
    <t>ds13.001</t>
  </si>
  <si>
    <t>ds13.002</t>
  </si>
  <si>
    <t>ds14</t>
  </si>
  <si>
    <t>ds14.001</t>
  </si>
  <si>
    <t>ds14.002</t>
  </si>
  <si>
    <t>ds15</t>
  </si>
  <si>
    <t>ds15.001</t>
  </si>
  <si>
    <t>ds15.002</t>
  </si>
  <si>
    <t>Неврологические заболевания, лечение с применением ботулотоксина (уровень 1)</t>
  </si>
  <si>
    <t>ds15.003</t>
  </si>
  <si>
    <t>ds16</t>
  </si>
  <si>
    <t>ds16.001</t>
  </si>
  <si>
    <t>ds16.002</t>
  </si>
  <si>
    <t>ds17</t>
  </si>
  <si>
    <t>ds17.001</t>
  </si>
  <si>
    <t>ds18</t>
  </si>
  <si>
    <t>ds18.001</t>
  </si>
  <si>
    <t>ds18.002</t>
  </si>
  <si>
    <t>ds18.003</t>
  </si>
  <si>
    <t>ds18.004</t>
  </si>
  <si>
    <t>ds19</t>
  </si>
  <si>
    <t>ds19.016</t>
  </si>
  <si>
    <t>ds19.017</t>
  </si>
  <si>
    <t>ds19.028</t>
  </si>
  <si>
    <t>ds20</t>
  </si>
  <si>
    <t>ds20.001</t>
  </si>
  <si>
    <t>ds20.002</t>
  </si>
  <si>
    <t>ds20.003</t>
  </si>
  <si>
    <t>ds20.004</t>
  </si>
  <si>
    <t>ds20.005</t>
  </si>
  <si>
    <t>ds20.006</t>
  </si>
  <si>
    <t>ds21</t>
  </si>
  <si>
    <t>ds21.001</t>
  </si>
  <si>
    <t>ds21.002</t>
  </si>
  <si>
    <t>ds21.003</t>
  </si>
  <si>
    <t>ds21.004</t>
  </si>
  <si>
    <t>ds21.005</t>
  </si>
  <si>
    <t>ds21.006</t>
  </si>
  <si>
    <t>ds22</t>
  </si>
  <si>
    <t>ds22.001</t>
  </si>
  <si>
    <t>ds22.002</t>
  </si>
  <si>
    <t>ds23</t>
  </si>
  <si>
    <t>ds23.001</t>
  </si>
  <si>
    <t>ds24</t>
  </si>
  <si>
    <t>ds24.001</t>
  </si>
  <si>
    <t>ds25</t>
  </si>
  <si>
    <t>ds25.001</t>
  </si>
  <si>
    <t>ds25.002</t>
  </si>
  <si>
    <t>ds25.003</t>
  </si>
  <si>
    <t>ds26</t>
  </si>
  <si>
    <t>ds26.001</t>
  </si>
  <si>
    <t>ds27</t>
  </si>
  <si>
    <t>ds27.001</t>
  </si>
  <si>
    <t>ds28</t>
  </si>
  <si>
    <t>ds28.001</t>
  </si>
  <si>
    <t>ds29</t>
  </si>
  <si>
    <t>ds29.001</t>
  </si>
  <si>
    <t>ds29.002</t>
  </si>
  <si>
    <t>ds29.003</t>
  </si>
  <si>
    <t>ds29.004</t>
  </si>
  <si>
    <t>ds30</t>
  </si>
  <si>
    <t>ds30.001</t>
  </si>
  <si>
    <t>ds30.002</t>
  </si>
  <si>
    <t>ds30.003</t>
  </si>
  <si>
    <t>ds30.004</t>
  </si>
  <si>
    <t>ds30.005</t>
  </si>
  <si>
    <t>ds30.006</t>
  </si>
  <si>
    <t>ds31</t>
  </si>
  <si>
    <t>ds31.001</t>
  </si>
  <si>
    <t>ds31.002</t>
  </si>
  <si>
    <t>ds31.003</t>
  </si>
  <si>
    <t>ds31.004</t>
  </si>
  <si>
    <t>ds31.005</t>
  </si>
  <si>
    <t>ds31.006</t>
  </si>
  <si>
    <t>ds32</t>
  </si>
  <si>
    <t>ds32.001</t>
  </si>
  <si>
    <t>ds32.002</t>
  </si>
  <si>
    <t>ds32.003</t>
  </si>
  <si>
    <t>ds32.004</t>
  </si>
  <si>
    <t>ds32.005</t>
  </si>
  <si>
    <t>ds32.006</t>
  </si>
  <si>
    <t>ds32.007</t>
  </si>
  <si>
    <t>ds32.008</t>
  </si>
  <si>
    <t>ds33</t>
  </si>
  <si>
    <t>ds33.001</t>
  </si>
  <si>
    <t>ds34</t>
  </si>
  <si>
    <t>ds34.001</t>
  </si>
  <si>
    <t>ds34.002</t>
  </si>
  <si>
    <t>ds34.003</t>
  </si>
  <si>
    <t>ds35</t>
  </si>
  <si>
    <t>ds35.001</t>
  </si>
  <si>
    <t>ds35.002</t>
  </si>
  <si>
    <t>ds35.003</t>
  </si>
  <si>
    <t>ds35.004</t>
  </si>
  <si>
    <t>ds36</t>
  </si>
  <si>
    <t>ds36.001</t>
  </si>
  <si>
    <t>ds36.002</t>
  </si>
  <si>
    <t>ds36.003</t>
  </si>
  <si>
    <t>ds36.005</t>
  </si>
  <si>
    <t>ds36.006</t>
  </si>
  <si>
    <t>ds37</t>
  </si>
  <si>
    <t>ds37.001</t>
  </si>
  <si>
    <t>ds37.002</t>
  </si>
  <si>
    <t>ds37.003</t>
  </si>
  <si>
    <t>ds37.004</t>
  </si>
  <si>
    <t>ds37.005</t>
  </si>
  <si>
    <t>ds37.006</t>
  </si>
  <si>
    <t>ds37.007</t>
  </si>
  <si>
    <t>ds37.008</t>
  </si>
  <si>
    <t>ds37.009</t>
  </si>
  <si>
    <t>ds37.010</t>
  </si>
  <si>
    <t>ds37.011</t>
  </si>
  <si>
    <t>ds37.012</t>
  </si>
  <si>
    <t>Тарифы на медицинскую помощь в условиях дневного стационара, руб.</t>
  </si>
  <si>
    <t>Профиль (КПГ) и КСГ</t>
  </si>
  <si>
    <t>ds08.002</t>
  </si>
  <si>
    <t>ds08.003</t>
  </si>
  <si>
    <t>ds19.033</t>
  </si>
  <si>
    <t>ds02.008</t>
  </si>
  <si>
    <t>ds02.009</t>
  </si>
  <si>
    <t>ds02.010</t>
  </si>
  <si>
    <t>ds02.011</t>
  </si>
  <si>
    <t>ds19.050</t>
  </si>
  <si>
    <t>ds19.051</t>
  </si>
  <si>
    <t>ds19.052</t>
  </si>
  <si>
    <t>ds19.053</t>
  </si>
  <si>
    <t>ds19.054</t>
  </si>
  <si>
    <t>ds19.055</t>
  </si>
  <si>
    <t>ds19.056</t>
  </si>
  <si>
    <t>ds19.057</t>
  </si>
  <si>
    <t>ds19.058</t>
  </si>
  <si>
    <t>ds19.060</t>
  </si>
  <si>
    <t>ds19.061</t>
  </si>
  <si>
    <t>ds19.062</t>
  </si>
  <si>
    <t>Установка, замена порт системы (катетера) для лекарственной терапии злокачественных новообразований</t>
  </si>
  <si>
    <t>ds19.063</t>
  </si>
  <si>
    <t>ds19.064</t>
  </si>
  <si>
    <t>ds19.065</t>
  </si>
  <si>
    <t>ds19.066</t>
  </si>
  <si>
    <t>ds19.067</t>
  </si>
  <si>
    <t>ds19.068</t>
  </si>
  <si>
    <t>ds19.069</t>
  </si>
  <si>
    <t>ds19.070</t>
  </si>
  <si>
    <t>ds19.071</t>
  </si>
  <si>
    <t>ds19.072</t>
  </si>
  <si>
    <t>ds19.073</t>
  </si>
  <si>
    <t>ds19.074</t>
  </si>
  <si>
    <t>ds19.075</t>
  </si>
  <si>
    <t>ds19.076</t>
  </si>
  <si>
    <t>ds19.077</t>
  </si>
  <si>
    <t>ds19.078</t>
  </si>
  <si>
    <t>Диагностическое обследование сердечно-сосудистой системы</t>
  </si>
  <si>
    <t>ds37.013</t>
  </si>
  <si>
    <t>ds37.014</t>
  </si>
  <si>
    <t>Медицинская реабилитация после онкоортопедических операций</t>
  </si>
  <si>
    <t>ds37.015</t>
  </si>
  <si>
    <t>Медицинская реабилитация по поводу постмастэктомического синдрома в онкологии</t>
  </si>
  <si>
    <t>ds37.016</t>
  </si>
  <si>
    <t>Доля ЗП и прочих расходов в структуре стоимости КСГ</t>
  </si>
  <si>
    <t>Код</t>
  </si>
  <si>
    <t>Медицинская реабилитация после перенесенной коронавирусной инфекции COVID-19 (2 балла по ШРМ)</t>
  </si>
  <si>
    <t>Медицинская реабилитация после перенесенной коронавирусной инфекции COVID-19 (3 балла по ШРМ)</t>
  </si>
  <si>
    <t>ds19.079</t>
  </si>
  <si>
    <t>Лучевые повреждения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</si>
  <si>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</si>
  <si>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Примечание:</t>
  </si>
  <si>
    <t>Аборт медикаментозный</t>
  </si>
  <si>
    <t>КС</t>
  </si>
  <si>
    <t>ds06.002</t>
  </si>
  <si>
    <t>ds06.003</t>
  </si>
  <si>
    <t>ds06.004</t>
  </si>
  <si>
    <t>ds06.005</t>
  </si>
  <si>
    <t>&lt;*&gt;</t>
  </si>
  <si>
    <t>Злокачественное новообразование без специального противоопухолевого лечения**</t>
  </si>
  <si>
    <t xml:space="preserve"> В том числе для случаев введения медицинской организацией лекарственных препаратов предоставленных пациентом или иной организацией, действующей в интересах пациента из иных источников финансирования (за исключением лекарственных препаратов приобретенных пациентом или его представителем за счет личных средств).</t>
  </si>
  <si>
    <t>&lt;**&gt;</t>
  </si>
  <si>
    <t>Лечение дерматозов с применением наружной терапии*</t>
  </si>
  <si>
    <t>Лечение дерматозов с применением наружной терапии, физиотерапии, плазмафереза*</t>
  </si>
  <si>
    <t>Лечение дерматозов с применением наружной и системной терапии*</t>
  </si>
  <si>
    <t>Лечение дерматозов с применением наружной терапии и фототерапии*</t>
  </si>
  <si>
    <t>Оплата по КСГ осуществляется с применением базовой ставки без коэффициента региона 1,006.                                                                                                                                                                                          Медицинская помощь по отдельным группам заболеваний, состояний оплачивается с применением коэффициента дифференциации и поправочного коэффициента (коэффициента специфики оказания медицинской помощи) к доле заработной платы и прочих расходов в составе тарифа.</t>
  </si>
  <si>
    <t>ЗНО лимфоидной и кроветворной тканей без специального противоопухолевого лечения          (уровень 1)**</t>
  </si>
  <si>
    <t>ЗНО лимфоидной и кроветворной тканей без специального противоопухолевого лечения            (уровень 2)**</t>
  </si>
  <si>
    <t>ЗНО лимфоидной и кроветворной тканей без специального противоопухолевого лечения           (уровень 3)**</t>
  </si>
  <si>
    <t>ЗНО лимфоидной и кроветворной тканей без специального противоопухолевого лечения           (уровень 4)**</t>
  </si>
  <si>
    <t>Замена речевого процессора*</t>
  </si>
  <si>
    <t>ЗНО лимфоидной и кроветворной тканей, лекарственная терапия с применением отдельных препаратов (по перечню), взрослые (уровень 8)*</t>
  </si>
  <si>
    <t>ЗНО лимфоидной и кроветворной тканей, лекарственная терапия с применением отдельных препаратов (по перечню), взрослые (уровень 7)*</t>
  </si>
  <si>
    <t>ЗНО лимфоидной и кроветворной тканей, лекарственная терапия с применением отдельных препаратов (по перечню), взрослые (уровень 6)*</t>
  </si>
  <si>
    <t>ЗНО лимфоидной и кроветворной тканей, лекарственная терапия с применением отдельных препаратов (по перечню), взрослые (уровень 5)*</t>
  </si>
  <si>
    <t>ЗНО лимфоидной и кроветворной тканей, лекарственная терапия с применением отдельных препаратов (по перечню), взрослые (уровень 4)*</t>
  </si>
  <si>
    <t>ЗНО лимфоидной и кроветворной тканей, лекарственная терапия с применением отдельных препаратов (по перечню), взрослые (уровень 3)*</t>
  </si>
  <si>
    <t>ЗНО лимфоидной и кроветворной тканей, лекарственная терапия с применением отдельных препаратов (по перечню), взрослые (уровень 2)*</t>
  </si>
  <si>
    <t>ЗНО лимфоидной и кроветворной тканей, лекарственная терапия с применением отдельных препаратов (по перечню), взрослые (уровень 1)*</t>
  </si>
  <si>
    <t>ЗНО лимфоидной и кроветворной тканей, лекарственная терапия, взрослые (уровень 1)*</t>
  </si>
  <si>
    <t>ЗНО лимфоидной и кроветворной тканей, лекарственная терапия, взрослые (уровень 2)*</t>
  </si>
  <si>
    <t>ЗНО лимфоидной и кроветворной тканей, лекарственная терапия, взрослые (уровень 3)*</t>
  </si>
  <si>
    <t>ЗНО лимфоидной и кроветворной тканей, лекарственная терапия, взрослые (уровень 4)*</t>
  </si>
  <si>
    <t>Лучевая терапия в сочетании с лекарственной терапией (уровень 1)*</t>
  </si>
  <si>
    <t>Лучевая терапия в сочетании с лекарственной терапией (уровень 3)*</t>
  </si>
  <si>
    <t>Лучевая терапия в сочетании с лекарственной терапией (уровень 4)*</t>
  </si>
  <si>
    <t>Лучевая терапия в сочетании с лекарственной терапией (уровень 5)*</t>
  </si>
  <si>
    <t>Базовая ставка</t>
  </si>
  <si>
    <t>Госпитализация в диагностических целях с проведением молекулярно-генетического и (или) иммуногистохимического исследования или иммунофенотипирования</t>
  </si>
  <si>
    <t>ds21.007</t>
  </si>
  <si>
    <t>ds36.012</t>
  </si>
  <si>
    <t>ds36.013</t>
  </si>
  <si>
    <t>ds36.014</t>
  </si>
  <si>
    <t>ds36.015</t>
  </si>
  <si>
    <t>ds36.016</t>
  </si>
  <si>
    <t>ds36.017</t>
  </si>
  <si>
    <t>ds36.018</t>
  </si>
  <si>
    <t>ds36.019</t>
  </si>
  <si>
    <t>ds36.020</t>
  </si>
  <si>
    <t>ds36.021</t>
  </si>
  <si>
    <t>ds36.022</t>
  </si>
  <si>
    <t>ds36.023</t>
  </si>
  <si>
    <t>ds36.024</t>
  </si>
  <si>
    <t>ds36.025</t>
  </si>
  <si>
    <t>ds36.026</t>
  </si>
  <si>
    <t>ds36.027</t>
  </si>
  <si>
    <t>ds36.028</t>
  </si>
  <si>
    <t>ds36.029</t>
  </si>
  <si>
    <t>ds36.030</t>
  </si>
  <si>
    <t>ds36.031</t>
  </si>
  <si>
    <t>ds36.032</t>
  </si>
  <si>
    <t>ds36.033</t>
  </si>
  <si>
    <t>ds36.034</t>
  </si>
  <si>
    <t>ds36.035</t>
  </si>
  <si>
    <t>Лечение с применением методов афереза (каскадная плазмофильтрация, липидная фильтрация, иммуносорбция) в случае отсутствия эффективности базисной терапии</t>
  </si>
  <si>
    <t>Лечение хронического вирусного гепатита C (уровень 1)*</t>
  </si>
  <si>
    <t>Лечение хронического вирусного гепатита C (уровень 2)*</t>
  </si>
  <si>
    <t>Лечение хронического вирусного гепатита C (уровень 3)*</t>
  </si>
  <si>
    <t>Лечение хронического вирусного гепатита C (уровень 4)*</t>
  </si>
  <si>
    <t>Экстракорпоральное оплодотворение (уровень 4)*</t>
  </si>
  <si>
    <t>Экстракорпоральное оплодотворение (уровень 3)*</t>
  </si>
  <si>
    <t>Экстракорпоральное оплодотворение (уровень 2)*</t>
  </si>
  <si>
    <t>Экстракорпоральное оплодотворение (уровень 1)*</t>
  </si>
  <si>
    <t>Лекарственная терапия при злокачественных новообразованиях (кроме лимфоидной и кроветворной тканей), взрослые (уровень 1)*</t>
  </si>
  <si>
    <t>Лекарственная терапия при злокачественных новообразованиях (кроме лимфоидной и кроветворной тканей), взрослые (уровень 2)*</t>
  </si>
  <si>
    <t>Лекарственная терапия при злокачественных новообразованиях (кроме лимфоидной и кроветворной тканей), взрослые (уровень 3)*</t>
  </si>
  <si>
    <t>Лекарственная терапия при злокачественных новообразованиях (кроме лимфоидной и кроветворной тканей), взрослые (уровень 4)*</t>
  </si>
  <si>
    <t>Лекарственная терапия при злокачественных новообразованиях (кроме лимфоидной и кроветворной тканей), взрослые (уровень 5)*</t>
  </si>
  <si>
    <t>Лекарственная терапия при злокачественных новообразованиях (кроме лимфоидной и кроветворной тканей), взрослые (уровень 6)*</t>
  </si>
  <si>
    <t>Лекарственная терапия при злокачественных новообразованиях (кроме лимфоидной и кроветворной тканей), взрослые (уровень 7)*</t>
  </si>
  <si>
    <t>Лекарственная терапия при злокачественных новообразованиях (кроме лимфоидной и кроветворной тканей), взрослые (уровень 8)*</t>
  </si>
  <si>
    <t>Лекарственная терапия при злокачественных новообразованиях (кроме лимфоидной и кроветворной тканей), взрослые (уровень 9)*</t>
  </si>
  <si>
    <t>Лекарственная терапия при злокачественных новообразованиях (кроме лимфоидной и кроветворной тканей), взрослые (уровень 10)*</t>
  </si>
  <si>
    <t>Лекарственная терапия при злокачественных новообразованиях (кроме лимфоидной и кроветворной тканей), взрослые (уровень 11)*</t>
  </si>
  <si>
    <t>Лекарственная терапия при злокачественных новообразованиях (кроме лимфоидной и кроветворной тканей), взрослые (уровень 12)*</t>
  </si>
  <si>
    <t>Лекарственная терапия при злокачественных новообразованиях (кроме лимфоидной и кроветворной тканей), взрослые (уровень 13)*</t>
  </si>
  <si>
    <t>Лекарственная терапия при злокачественных новообразованиях (кроме лимфоидной и кроветворной тканей), взрослые (уровень 14)*</t>
  </si>
  <si>
    <t>Лекарственная терапия при злокачественных новообразованиях (кроме лимфоидной и кроветворной тканей), взрослые (уровень 15)*</t>
  </si>
  <si>
    <t>Лекарственная терапия при злокачественных новообразованиях (кроме лимфоидной и кроветворной тканей), взрослые (уровень 16)*</t>
  </si>
  <si>
    <t>Лекарственная терапия при злокачественных новообразованиях (кроме лимфоидной и кроветворной тканей), взрослые (уровень 17)*</t>
  </si>
  <si>
    <t>Лекарственная терапия при злокачественных новообразованиях (кроме лимфоидной и кроветворной тканей), взрослые (уровень 18)*</t>
  </si>
  <si>
    <t>Лекарственная терапия при злокачественных новообразованиях (кроме лимфоидной и кроветворной тканей), взрослые (уровень 19)*</t>
  </si>
  <si>
    <t>Операции на органе зрения (факоэмульсификация с имплантацией ИОЛ)*</t>
  </si>
  <si>
    <t>Проведение иммунизации против респираторно-синцитиальной вирусной инфекции (уровень 1)*</t>
  </si>
  <si>
    <t>Проведение иммунизации против респираторно-синцитиальной вирусной инфекции (уровень 2)*</t>
  </si>
  <si>
    <t>Лечение с применением генно-инженерных биологических препаратов и селективных иммунодепрессантов (уровень 1)*</t>
  </si>
  <si>
    <t>Лечение с применением генно-инженерных биологических препаратов и селективных иммунодепрессантов (уровень 2)*</t>
  </si>
  <si>
    <t>Лечение с применением генно-инженерных биологических препаратов и селективных иммунодепрессантов (уровень 3)*</t>
  </si>
  <si>
    <t>Лечение с применением генно-инженерных биологических препаратов и селективных иммунодепрессантов (уровень 4)*</t>
  </si>
  <si>
    <t>Лечение с применением генно-инженерных биологических препаратов и селективных иммунодепрессантов (уровень 5)*</t>
  </si>
  <si>
    <t>Лечение с применением генно-инженерных биологических препаратов и селективных иммунодепрессантов (уровень 6)*</t>
  </si>
  <si>
    <t>Лечение с применением генно-инженерных биологических препаратов и селективных иммунодепрессантов (уровень 7)*</t>
  </si>
  <si>
    <t>Лечение с применением генно-инженерных биологических препаратов и селективных иммунодепрессантов (уровень 8)*</t>
  </si>
  <si>
    <t>Лечение с применением генно-инженерных биологических препаратов и селективных иммунодепрессантов (уровень 9)*</t>
  </si>
  <si>
    <t>Лечение с применением генно-инженерных биологических препаратов и селективных иммунодепрессантов (уровень 10)*</t>
  </si>
  <si>
    <t>Лечение с применением генно-инженерных биологических препаратов и селективных иммунодепрессантов (уровень 11)*</t>
  </si>
  <si>
    <t>Лечение с применением генно-инженерных биологических препаратов и селективных иммунодепрессантов (уровень 12)*</t>
  </si>
  <si>
    <t>Лечение с применением генно-инженерных биологических препаратов и селективных иммунодепрессантов (уровень 13)*</t>
  </si>
  <si>
    <t>Лечение с применением генно-инженерных биологических препаратов и селективных иммунодепрессантов (уровень 14)*</t>
  </si>
  <si>
    <t>Лечение с применением генно-инженерных биологических препаратов и селективных иммунодепрессантов (уровень 15)*</t>
  </si>
  <si>
    <t>Лечение с применением генно-инженерных биологических препаратов и селективных иммунодепрессантов (уровень 16)*</t>
  </si>
  <si>
    <t>Лечение с применением генно-инженерных биологических препаратов и селективных иммунодепрессантов (уровень 17)*</t>
  </si>
  <si>
    <t>Лечение с применением генно-инженерных биологических препаратов и селективных иммунодепрессантов (уровень 18)*</t>
  </si>
  <si>
    <t>Лечение с применением генно-инженерных биологических препаратов и селективных иммунодепрессантов (уровень 19)*</t>
  </si>
  <si>
    <t>Лечение с применением генно-инженерных биологических препаратов и селективных иммунодепрессантов (уровень 20)*</t>
  </si>
  <si>
    <t>ds12.016</t>
  </si>
  <si>
    <t>ds12.017</t>
  </si>
  <si>
    <t>ds12.018</t>
  </si>
  <si>
    <t>ds12.019</t>
  </si>
  <si>
    <t>ds12.020</t>
  </si>
  <si>
    <t>ds12.021</t>
  </si>
  <si>
    <t>ds19.116</t>
  </si>
  <si>
    <t>ds19.117</t>
  </si>
  <si>
    <t>ds19.118</t>
  </si>
  <si>
    <t>ds19.119</t>
  </si>
  <si>
    <t>ds19.120</t>
  </si>
  <si>
    <t>ds19.121</t>
  </si>
  <si>
    <t>ds19.122</t>
  </si>
  <si>
    <t>ds19.123</t>
  </si>
  <si>
    <t>ds19.124</t>
  </si>
  <si>
    <t>ds19.125</t>
  </si>
  <si>
    <t>ds19.126</t>
  </si>
  <si>
    <t>ds19.127</t>
  </si>
  <si>
    <t>ds19.128</t>
  </si>
  <si>
    <t>ds19.129</t>
  </si>
  <si>
    <t>ds19.130</t>
  </si>
  <si>
    <t>ds19.131</t>
  </si>
  <si>
    <t>ds19.132</t>
  </si>
  <si>
    <t>ds19.133</t>
  </si>
  <si>
    <t>ds19.134</t>
  </si>
  <si>
    <t>Лечение с применением генно-инженерных биологических препаратов и селективных иммунодепрессантов (инициация или замена)*</t>
  </si>
  <si>
    <t>Приложение №31 к Тарифному соглашению на 2024 год</t>
  </si>
  <si>
    <t>Тарифы на медицинскую помощь, оказанную в условиях дневного стационара в Республике Дагестан на 2024 год</t>
  </si>
  <si>
    <t>Вирусный гепатит B хронический без дельта агента, лекарственная терапия*</t>
  </si>
  <si>
    <t>Вирусный гепатит B хронический с дельта агентом, лекарственная терапия*</t>
  </si>
  <si>
    <t>Лучевая терапия (уровень 8)*</t>
  </si>
  <si>
    <t>Кардиология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</si>
</sst>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"/>
    <numFmt numFmtId="181" formatCode="0.0000"/>
    <numFmt numFmtId="182" formatCode="#,##0.0"/>
    <numFmt numFmtId="183" formatCode="0.00000"/>
    <numFmt numFmtId="184" formatCode="0.000000"/>
    <numFmt numFmtId="185" formatCode="0.0000000"/>
    <numFmt numFmtId="186" formatCode="_-* #,##0.000\ _₽_-;\-* #,##0.000\ _₽_-;_-* &quot;-&quot;???\ _₽_-;_-@_-"/>
    <numFmt numFmtId="187" formatCode="0.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56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56"/>
      <name val="Times New Roman"/>
      <family val="1"/>
    </font>
    <font>
      <b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206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3" tint="-0.4999699890613556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3" tint="-0.4999699890613556"/>
      <name val="Times New Roman"/>
      <family val="1"/>
    </font>
    <font>
      <b/>
      <sz val="11"/>
      <color rgb="FF000000"/>
      <name val="Times New Roman"/>
      <family val="1"/>
    </font>
    <font>
      <sz val="11"/>
      <color rgb="FF00206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2" fillId="0" borderId="12" xfId="33" applyFont="1" applyFill="1" applyBorder="1" applyAlignment="1">
      <alignment horizontal="center" vertical="center"/>
      <protection/>
    </xf>
    <xf numFmtId="0" fontId="59" fillId="0" borderId="0" xfId="0" applyFont="1" applyFill="1" applyAlignment="1">
      <alignment horizontal="center" vertical="center" wrapText="1"/>
    </xf>
    <xf numFmtId="10" fontId="59" fillId="0" borderId="0" xfId="0" applyNumberFormat="1" applyFont="1" applyFill="1" applyAlignment="1">
      <alignment horizontal="center" vertical="center" wrapText="1"/>
    </xf>
    <xf numFmtId="10" fontId="60" fillId="0" borderId="0" xfId="0" applyNumberFormat="1" applyFont="1" applyFill="1" applyAlignment="1">
      <alignment horizontal="center" vertical="center"/>
    </xf>
    <xf numFmtId="4" fontId="60" fillId="0" borderId="0" xfId="0" applyNumberFormat="1" applyFont="1" applyFill="1" applyAlignment="1">
      <alignment horizontal="center" vertical="center"/>
    </xf>
    <xf numFmtId="2" fontId="6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2" fontId="59" fillId="0" borderId="0" xfId="0" applyNumberFormat="1" applyFont="1" applyFill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4" fillId="0" borderId="10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vertical="center"/>
      <protection/>
    </xf>
    <xf numFmtId="2" fontId="2" fillId="0" borderId="13" xfId="33" applyNumberFormat="1" applyFont="1" applyFill="1" applyBorder="1" applyAlignment="1">
      <alignment horizontal="center" vertical="center" wrapText="1"/>
      <protection/>
    </xf>
    <xf numFmtId="4" fontId="61" fillId="0" borderId="14" xfId="33" applyNumberFormat="1" applyFont="1" applyFill="1" applyBorder="1" applyAlignment="1">
      <alignment horizontal="center" vertical="center" wrapText="1"/>
      <protection/>
    </xf>
    <xf numFmtId="2" fontId="61" fillId="0" borderId="11" xfId="33" applyNumberFormat="1" applyFont="1" applyFill="1" applyBorder="1" applyAlignment="1">
      <alignment horizontal="center" vertical="center"/>
      <protection/>
    </xf>
    <xf numFmtId="0" fontId="55" fillId="0" borderId="13" xfId="33" applyFont="1" applyFill="1" applyBorder="1" applyAlignment="1">
      <alignment horizontal="center" vertical="center"/>
      <protection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2" fontId="64" fillId="0" borderId="15" xfId="63" applyNumberFormat="1" applyFont="1" applyFill="1" applyBorder="1" applyAlignment="1">
      <alignment horizontal="center" vertical="center"/>
    </xf>
    <xf numFmtId="4" fontId="64" fillId="0" borderId="16" xfId="63" applyNumberFormat="1" applyFont="1" applyFill="1" applyBorder="1" applyAlignment="1">
      <alignment horizontal="center" vertical="center"/>
    </xf>
    <xf numFmtId="2" fontId="65" fillId="0" borderId="10" xfId="0" applyNumberFormat="1" applyFont="1" applyFill="1" applyBorder="1" applyAlignment="1">
      <alignment horizontal="center" vertical="center" wrapText="1"/>
    </xf>
    <xf numFmtId="180" fontId="55" fillId="0" borderId="15" xfId="54" applyNumberFormat="1" applyFont="1" applyFill="1" applyBorder="1" applyAlignment="1">
      <alignment horizontal="center" vertical="center"/>
      <protection/>
    </xf>
    <xf numFmtId="4" fontId="66" fillId="0" borderId="10" xfId="54" applyNumberFormat="1" applyFont="1" applyFill="1" applyBorder="1" applyAlignment="1">
      <alignment horizontal="center" vertical="center"/>
      <protection/>
    </xf>
    <xf numFmtId="173" fontId="61" fillId="0" borderId="15" xfId="63" applyFont="1" applyFill="1" applyBorder="1" applyAlignment="1">
      <alignment horizontal="center" vertical="center"/>
    </xf>
    <xf numFmtId="4" fontId="57" fillId="0" borderId="10" xfId="54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left" vertical="center" wrapText="1"/>
    </xf>
    <xf numFmtId="2" fontId="6" fillId="0" borderId="15" xfId="63" applyNumberFormat="1" applyFont="1" applyFill="1" applyBorder="1" applyAlignment="1">
      <alignment horizontal="center" vertical="center"/>
    </xf>
    <xf numFmtId="4" fontId="6" fillId="0" borderId="16" xfId="63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179" fontId="6" fillId="0" borderId="15" xfId="54" applyNumberFormat="1" applyFont="1" applyFill="1" applyBorder="1" applyAlignment="1">
      <alignment horizontal="center" vertical="center"/>
      <protection/>
    </xf>
    <xf numFmtId="4" fontId="6" fillId="0" borderId="10" xfId="54" applyNumberFormat="1" applyFont="1" applyFill="1" applyBorder="1" applyAlignment="1">
      <alignment horizontal="center" vertical="center"/>
      <protection/>
    </xf>
    <xf numFmtId="173" fontId="55" fillId="0" borderId="0" xfId="63" applyFont="1" applyFill="1" applyAlignment="1">
      <alignment vertical="center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173" fontId="55" fillId="0" borderId="0" xfId="63" applyFont="1" applyFill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2" fontId="68" fillId="0" borderId="10" xfId="0" applyNumberFormat="1" applyFont="1" applyFill="1" applyBorder="1" applyAlignment="1">
      <alignment horizontal="center" vertical="center" wrapText="1"/>
    </xf>
    <xf numFmtId="179" fontId="55" fillId="0" borderId="15" xfId="54" applyNumberFormat="1" applyFont="1" applyFill="1" applyBorder="1" applyAlignment="1">
      <alignment horizontal="center" vertical="center"/>
      <protection/>
    </xf>
    <xf numFmtId="10" fontId="64" fillId="0" borderId="15" xfId="63" applyNumberFormat="1" applyFont="1" applyFill="1" applyBorder="1" applyAlignment="1">
      <alignment horizontal="center" vertical="center"/>
    </xf>
    <xf numFmtId="4" fontId="55" fillId="0" borderId="10" xfId="54" applyNumberFormat="1" applyFont="1" applyFill="1" applyBorder="1" applyAlignment="1">
      <alignment horizontal="center" vertical="center"/>
      <protection/>
    </xf>
    <xf numFmtId="179" fontId="61" fillId="0" borderId="15" xfId="63" applyNumberFormat="1" applyFont="1" applyFill="1" applyBorder="1" applyAlignment="1">
      <alignment horizontal="center" vertical="center"/>
    </xf>
    <xf numFmtId="2" fontId="64" fillId="0" borderId="10" xfId="63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10" fontId="64" fillId="0" borderId="10" xfId="63" applyNumberFormat="1" applyFont="1" applyFill="1" applyBorder="1" applyAlignment="1">
      <alignment horizontal="center" vertical="center"/>
    </xf>
    <xf numFmtId="2" fontId="68" fillId="0" borderId="11" xfId="0" applyNumberFormat="1" applyFont="1" applyFill="1" applyBorder="1" applyAlignment="1">
      <alignment horizontal="center" vertical="center" wrapText="1"/>
    </xf>
    <xf numFmtId="179" fontId="55" fillId="0" borderId="10" xfId="54" applyNumberFormat="1" applyFont="1" applyFill="1" applyBorder="1" applyAlignment="1">
      <alignment horizontal="center" vertical="center"/>
      <protection/>
    </xf>
    <xf numFmtId="0" fontId="55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58" fillId="0" borderId="10" xfId="0" applyFont="1" applyFill="1" applyBorder="1" applyAlignment="1">
      <alignment wrapText="1"/>
    </xf>
    <xf numFmtId="4" fontId="6" fillId="0" borderId="10" xfId="63" applyNumberFormat="1" applyFont="1" applyFill="1" applyBorder="1" applyAlignment="1">
      <alignment horizontal="center" vertical="center"/>
    </xf>
    <xf numFmtId="2" fontId="61" fillId="0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10" fontId="64" fillId="0" borderId="15" xfId="60" applyNumberFormat="1" applyFont="1" applyFill="1" applyBorder="1" applyAlignment="1">
      <alignment horizontal="center" vertical="center"/>
    </xf>
    <xf numFmtId="10" fontId="55" fillId="0" borderId="15" xfId="0" applyNumberFormat="1" applyFont="1" applyFill="1" applyBorder="1" applyAlignment="1">
      <alignment horizontal="center" vertical="center" wrapText="1"/>
    </xf>
    <xf numFmtId="10" fontId="55" fillId="0" borderId="15" xfId="0" applyNumberFormat="1" applyFont="1" applyFill="1" applyBorder="1" applyAlignment="1">
      <alignment horizontal="center" vertical="center"/>
    </xf>
    <xf numFmtId="2" fontId="68" fillId="0" borderId="10" xfId="0" applyNumberFormat="1" applyFont="1" applyFill="1" applyBorder="1" applyAlignment="1">
      <alignment vertical="center" wrapText="1"/>
    </xf>
    <xf numFmtId="2" fontId="60" fillId="0" borderId="15" xfId="0" applyNumberFormat="1" applyFont="1" applyFill="1" applyBorder="1" applyAlignment="1">
      <alignment horizontal="center" vertical="center"/>
    </xf>
    <xf numFmtId="10" fontId="64" fillId="0" borderId="15" xfId="0" applyNumberFormat="1" applyFont="1" applyFill="1" applyBorder="1" applyAlignment="1">
      <alignment horizontal="center" vertical="center"/>
    </xf>
    <xf numFmtId="2" fontId="64" fillId="0" borderId="15" xfId="0" applyNumberFormat="1" applyFont="1" applyFill="1" applyBorder="1" applyAlignment="1">
      <alignment horizontal="center" vertical="center"/>
    </xf>
    <xf numFmtId="2" fontId="64" fillId="0" borderId="10" xfId="0" applyNumberFormat="1" applyFont="1" applyFill="1" applyBorder="1" applyAlignment="1">
      <alignment horizontal="center" vertical="center"/>
    </xf>
    <xf numFmtId="2" fontId="6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10" fontId="69" fillId="0" borderId="0" xfId="0" applyNumberFormat="1" applyFont="1" applyFill="1" applyAlignment="1">
      <alignment horizontal="center" vertical="center" wrapText="1"/>
    </xf>
    <xf numFmtId="2" fontId="61" fillId="0" borderId="10" xfId="33" applyNumberFormat="1" applyFont="1" applyFill="1" applyBorder="1" applyAlignment="1">
      <alignment horizontal="center" vertical="center"/>
      <protection/>
    </xf>
    <xf numFmtId="2" fontId="61" fillId="0" borderId="11" xfId="33" applyNumberFormat="1" applyFont="1" applyFill="1" applyBorder="1" applyAlignment="1">
      <alignment horizontal="center" vertical="center"/>
      <protection/>
    </xf>
    <xf numFmtId="0" fontId="61" fillId="0" borderId="10" xfId="33" applyFont="1" applyFill="1" applyBorder="1" applyAlignment="1">
      <alignment horizontal="center" vertical="center"/>
      <protection/>
    </xf>
    <xf numFmtId="0" fontId="55" fillId="0" borderId="11" xfId="33" applyFont="1" applyFill="1" applyBorder="1" applyAlignment="1">
      <alignment horizontal="center" vertical="center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70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  <xf numFmtId="10" fontId="59" fillId="0" borderId="0" xfId="0" applyNumberFormat="1" applyFont="1" applyFill="1" applyAlignment="1">
      <alignment horizontal="center" vertical="center" wrapText="1"/>
    </xf>
    <xf numFmtId="0" fontId="2" fillId="0" borderId="11" xfId="33" applyFont="1" applyFill="1" applyBorder="1" applyAlignment="1">
      <alignment horizontal="center" vertical="center"/>
      <protection/>
    </xf>
    <xf numFmtId="0" fontId="2" fillId="0" borderId="12" xfId="33" applyFont="1" applyFill="1" applyBorder="1" applyAlignment="1">
      <alignment horizontal="center" vertical="center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vertical="center"/>
      <protection/>
    </xf>
    <xf numFmtId="0" fontId="2" fillId="0" borderId="11" xfId="33" applyFont="1" applyFill="1" applyBorder="1" applyAlignment="1">
      <alignment vertical="center"/>
      <protection/>
    </xf>
    <xf numFmtId="2" fontId="2" fillId="0" borderId="10" xfId="33" applyNumberFormat="1" applyFont="1" applyFill="1" applyBorder="1" applyAlignment="1">
      <alignment horizontal="center" vertical="center" wrapText="1"/>
      <protection/>
    </xf>
    <xf numFmtId="2" fontId="2" fillId="0" borderId="11" xfId="33" applyNumberFormat="1" applyFont="1" applyFill="1" applyBorder="1" applyAlignment="1">
      <alignment horizontal="center" vertical="center" wrapText="1"/>
      <protection/>
    </xf>
    <xf numFmtId="4" fontId="61" fillId="0" borderId="11" xfId="33" applyNumberFormat="1" applyFont="1" applyFill="1" applyBorder="1" applyAlignment="1">
      <alignment horizontal="center" vertical="center" wrapText="1"/>
      <protection/>
    </xf>
    <xf numFmtId="4" fontId="61" fillId="0" borderId="17" xfId="3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КСГ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5"/>
  <sheetViews>
    <sheetView tabSelected="1" view="pageBreakPreview" zoomScaleSheetLayoutView="100" zoomScalePageLayoutView="0" workbookViewId="0" topLeftCell="A1">
      <selection activeCell="E2" sqref="E1:F16384"/>
    </sheetView>
  </sheetViews>
  <sheetFormatPr defaultColWidth="9.140625" defaultRowHeight="15"/>
  <cols>
    <col min="1" max="1" width="8.140625" style="2" customWidth="1"/>
    <col min="2" max="2" width="14.421875" style="2" customWidth="1"/>
    <col min="3" max="3" width="50.421875" style="1" customWidth="1"/>
    <col min="4" max="4" width="14.7109375" style="12" customWidth="1"/>
    <col min="5" max="5" width="23.57421875" style="13" customWidth="1"/>
    <col min="6" max="6" width="13.421875" style="14" customWidth="1"/>
    <col min="7" max="7" width="15.140625" style="2" customWidth="1"/>
    <col min="8" max="8" width="29.140625" style="75" customWidth="1"/>
    <col min="9" max="9" width="14.28125" style="1" customWidth="1"/>
    <col min="10" max="12" width="9.140625" style="1" customWidth="1"/>
    <col min="13" max="13" width="50.28125" style="1" customWidth="1"/>
    <col min="14" max="16384" width="9.140625" style="1" customWidth="1"/>
  </cols>
  <sheetData>
    <row r="1" spans="1:8" ht="16.5" customHeight="1">
      <c r="A1" s="87"/>
      <c r="B1" s="87"/>
      <c r="C1" s="87"/>
      <c r="D1" s="88"/>
      <c r="E1" s="87"/>
      <c r="F1" s="87"/>
      <c r="G1" s="87"/>
      <c r="H1" s="87"/>
    </row>
    <row r="2" spans="7:8" ht="28.5" customHeight="1">
      <c r="G2" s="15"/>
      <c r="H2" s="16" t="s">
        <v>493</v>
      </c>
    </row>
    <row r="3" spans="1:8" ht="57" customHeight="1">
      <c r="A3" s="79" t="s">
        <v>494</v>
      </c>
      <c r="B3" s="79"/>
      <c r="C3" s="79"/>
      <c r="D3" s="80"/>
      <c r="E3" s="79"/>
      <c r="F3" s="79"/>
      <c r="G3" s="79"/>
      <c r="H3" s="79"/>
    </row>
    <row r="4" spans="1:8" ht="15" customHeight="1">
      <c r="A4" s="79"/>
      <c r="B4" s="79"/>
      <c r="C4" s="79"/>
      <c r="D4" s="80"/>
      <c r="E4" s="79"/>
      <c r="F4" s="79"/>
      <c r="G4" s="79"/>
      <c r="H4" s="79"/>
    </row>
    <row r="5" spans="1:8" ht="16.5" customHeight="1">
      <c r="A5" s="10"/>
      <c r="B5" s="10"/>
      <c r="C5" s="10"/>
      <c r="D5" s="11"/>
      <c r="E5" s="10"/>
      <c r="F5" s="17"/>
      <c r="G5" s="18"/>
      <c r="H5" s="10"/>
    </row>
    <row r="6" spans="1:8" s="4" customFormat="1" ht="33.75" customHeight="1">
      <c r="A6" s="89" t="s">
        <v>0</v>
      </c>
      <c r="B6" s="91" t="s">
        <v>346</v>
      </c>
      <c r="C6" s="93" t="s">
        <v>301</v>
      </c>
      <c r="D6" s="95" t="s">
        <v>345</v>
      </c>
      <c r="E6" s="97" t="s">
        <v>389</v>
      </c>
      <c r="F6" s="81" t="s">
        <v>1</v>
      </c>
      <c r="G6" s="83" t="s">
        <v>354</v>
      </c>
      <c r="H6" s="85" t="s">
        <v>300</v>
      </c>
    </row>
    <row r="7" spans="1:8" ht="77.25" customHeight="1">
      <c r="A7" s="90"/>
      <c r="B7" s="92"/>
      <c r="C7" s="94"/>
      <c r="D7" s="96"/>
      <c r="E7" s="98"/>
      <c r="F7" s="82"/>
      <c r="G7" s="84"/>
      <c r="H7" s="85"/>
    </row>
    <row r="8" spans="1:8" ht="14.25" customHeight="1">
      <c r="A8" s="9"/>
      <c r="B8" s="20"/>
      <c r="C8" s="21"/>
      <c r="D8" s="22"/>
      <c r="E8" s="23"/>
      <c r="F8" s="24"/>
      <c r="G8" s="25"/>
      <c r="H8" s="19"/>
    </row>
    <row r="9" spans="1:8" ht="15.75">
      <c r="A9" s="3">
        <v>1</v>
      </c>
      <c r="B9" s="26" t="s">
        <v>151</v>
      </c>
      <c r="C9" s="27" t="s">
        <v>2</v>
      </c>
      <c r="D9" s="28"/>
      <c r="E9" s="29"/>
      <c r="F9" s="30"/>
      <c r="G9" s="31"/>
      <c r="H9" s="32"/>
    </row>
    <row r="10" spans="1:8" ht="15.75">
      <c r="A10" s="3">
        <v>2</v>
      </c>
      <c r="B10" s="26" t="s">
        <v>152</v>
      </c>
      <c r="C10" s="27" t="s">
        <v>3</v>
      </c>
      <c r="D10" s="28"/>
      <c r="E10" s="29"/>
      <c r="F10" s="30"/>
      <c r="G10" s="33"/>
      <c r="H10" s="34"/>
    </row>
    <row r="11" spans="1:17" ht="31.5">
      <c r="A11" s="6">
        <v>1</v>
      </c>
      <c r="B11" s="6" t="s">
        <v>153</v>
      </c>
      <c r="C11" s="35" t="s">
        <v>4</v>
      </c>
      <c r="D11" s="36"/>
      <c r="E11" s="37">
        <f aca="true" t="shared" si="0" ref="E11:E16">ROUND(26709.9*1.006*60%,2)</f>
        <v>16122.1</v>
      </c>
      <c r="F11" s="38">
        <v>0.83</v>
      </c>
      <c r="G11" s="39">
        <v>1</v>
      </c>
      <c r="H11" s="40">
        <f aca="true" t="shared" si="1" ref="H11:H16">ROUND(E11*F11*G11,2)</f>
        <v>13381.34</v>
      </c>
      <c r="I11" s="41"/>
      <c r="L11" s="42"/>
      <c r="M11" s="42"/>
      <c r="N11" s="42"/>
      <c r="O11" s="42"/>
      <c r="P11" s="42"/>
      <c r="Q11" s="43"/>
    </row>
    <row r="12" spans="1:17" ht="25.5" customHeight="1">
      <c r="A12" s="6">
        <v>2</v>
      </c>
      <c r="B12" s="6" t="s">
        <v>154</v>
      </c>
      <c r="C12" s="35" t="s">
        <v>5</v>
      </c>
      <c r="D12" s="36"/>
      <c r="E12" s="37">
        <f t="shared" si="0"/>
        <v>16122.1</v>
      </c>
      <c r="F12" s="38">
        <v>0.66</v>
      </c>
      <c r="G12" s="39">
        <v>1</v>
      </c>
      <c r="H12" s="40">
        <f t="shared" si="1"/>
        <v>10640.59</v>
      </c>
      <c r="I12" s="44"/>
      <c r="L12" s="42"/>
      <c r="M12" s="42"/>
      <c r="N12" s="42"/>
      <c r="O12" s="42"/>
      <c r="P12" s="42"/>
      <c r="Q12" s="43"/>
    </row>
    <row r="13" spans="1:17" s="4" customFormat="1" ht="31.5">
      <c r="A13" s="7">
        <v>3</v>
      </c>
      <c r="B13" s="45" t="s">
        <v>155</v>
      </c>
      <c r="C13" s="46" t="s">
        <v>6</v>
      </c>
      <c r="D13" s="28"/>
      <c r="E13" s="37">
        <f t="shared" si="0"/>
        <v>16122.1</v>
      </c>
      <c r="F13" s="47">
        <v>0.71</v>
      </c>
      <c r="G13" s="48">
        <v>1</v>
      </c>
      <c r="H13" s="40">
        <f t="shared" si="1"/>
        <v>11446.69</v>
      </c>
      <c r="I13" s="1"/>
      <c r="J13" s="1"/>
      <c r="L13" s="42"/>
      <c r="M13" s="42"/>
      <c r="N13" s="42"/>
      <c r="O13" s="42"/>
      <c r="P13" s="42"/>
      <c r="Q13" s="43"/>
    </row>
    <row r="14" spans="1:17" ht="31.5">
      <c r="A14" s="6">
        <v>4</v>
      </c>
      <c r="B14" s="45" t="s">
        <v>156</v>
      </c>
      <c r="C14" s="46" t="s">
        <v>7</v>
      </c>
      <c r="D14" s="28"/>
      <c r="E14" s="37">
        <f t="shared" si="0"/>
        <v>16122.1</v>
      </c>
      <c r="F14" s="47">
        <v>1.06</v>
      </c>
      <c r="G14" s="48">
        <v>1</v>
      </c>
      <c r="H14" s="40">
        <f t="shared" si="1"/>
        <v>17089.43</v>
      </c>
      <c r="L14" s="42"/>
      <c r="M14" s="42"/>
      <c r="N14" s="42"/>
      <c r="O14" s="42"/>
      <c r="P14" s="42"/>
      <c r="Q14" s="43"/>
    </row>
    <row r="15" spans="1:17" s="4" customFormat="1" ht="31.5">
      <c r="A15" s="6">
        <v>5</v>
      </c>
      <c r="B15" s="45" t="s">
        <v>157</v>
      </c>
      <c r="C15" s="46" t="s">
        <v>8</v>
      </c>
      <c r="D15" s="28"/>
      <c r="E15" s="37">
        <f t="shared" si="0"/>
        <v>16122.1</v>
      </c>
      <c r="F15" s="47">
        <v>0.33</v>
      </c>
      <c r="G15" s="48">
        <v>1</v>
      </c>
      <c r="H15" s="40">
        <f t="shared" si="1"/>
        <v>5320.29</v>
      </c>
      <c r="I15" s="1"/>
      <c r="J15" s="1"/>
      <c r="L15" s="42"/>
      <c r="M15" s="42"/>
      <c r="N15" s="42"/>
      <c r="O15" s="42"/>
      <c r="P15" s="42"/>
      <c r="Q15" s="43"/>
    </row>
    <row r="16" spans="1:17" ht="15.75">
      <c r="A16" s="7">
        <v>6</v>
      </c>
      <c r="B16" s="45" t="s">
        <v>158</v>
      </c>
      <c r="C16" s="46" t="s">
        <v>353</v>
      </c>
      <c r="D16" s="28"/>
      <c r="E16" s="37">
        <f t="shared" si="0"/>
        <v>16122.1</v>
      </c>
      <c r="F16" s="47">
        <v>0.38</v>
      </c>
      <c r="G16" s="48">
        <v>1</v>
      </c>
      <c r="H16" s="40">
        <f t="shared" si="1"/>
        <v>6126.4</v>
      </c>
      <c r="L16" s="42"/>
      <c r="M16" s="42"/>
      <c r="N16" s="42"/>
      <c r="O16" s="42"/>
      <c r="P16" s="42"/>
      <c r="Q16" s="43"/>
    </row>
    <row r="17" spans="1:17" s="4" customFormat="1" ht="31.5">
      <c r="A17" s="6">
        <v>7</v>
      </c>
      <c r="B17" s="45" t="s">
        <v>305</v>
      </c>
      <c r="C17" s="46" t="s">
        <v>424</v>
      </c>
      <c r="D17" s="49">
        <v>0.1893</v>
      </c>
      <c r="E17" s="37">
        <f>ROUND(26709.9*60%,2)</f>
        <v>16025.94</v>
      </c>
      <c r="F17" s="47">
        <v>3.19</v>
      </c>
      <c r="G17" s="48">
        <v>1</v>
      </c>
      <c r="H17" s="50">
        <f>ROUND((E17*F17*((1-D17)+D17*G17*1.006)+E17*1.006*0),2)</f>
        <v>51180.81</v>
      </c>
      <c r="I17" s="1"/>
      <c r="J17" s="1"/>
      <c r="L17" s="42"/>
      <c r="M17" s="42"/>
      <c r="N17" s="42"/>
      <c r="O17" s="42"/>
      <c r="P17" s="42"/>
      <c r="Q17" s="43"/>
    </row>
    <row r="18" spans="1:17" s="4" customFormat="1" ht="31.5">
      <c r="A18" s="6">
        <v>8</v>
      </c>
      <c r="B18" s="45" t="s">
        <v>306</v>
      </c>
      <c r="C18" s="46" t="s">
        <v>423</v>
      </c>
      <c r="D18" s="49">
        <v>0.241</v>
      </c>
      <c r="E18" s="37">
        <f>ROUND(26709.9*60%,2)</f>
        <v>16025.94</v>
      </c>
      <c r="F18" s="47">
        <v>6.1</v>
      </c>
      <c r="G18" s="48">
        <v>1</v>
      </c>
      <c r="H18" s="50">
        <f>ROUND((E18*F18*((1-D18)+D18*G18*1.006)+E18*1.006*0),2)</f>
        <v>97899.59</v>
      </c>
      <c r="I18" s="1"/>
      <c r="J18" s="1"/>
      <c r="L18" s="42"/>
      <c r="M18" s="42"/>
      <c r="N18" s="42"/>
      <c r="O18" s="42"/>
      <c r="P18" s="42"/>
      <c r="Q18" s="43"/>
    </row>
    <row r="19" spans="1:17" ht="31.5">
      <c r="A19" s="7">
        <v>9</v>
      </c>
      <c r="B19" s="45" t="s">
        <v>307</v>
      </c>
      <c r="C19" s="46" t="s">
        <v>422</v>
      </c>
      <c r="D19" s="49">
        <v>0.2102</v>
      </c>
      <c r="E19" s="37">
        <f>ROUND(26709.9*60%,2)</f>
        <v>16025.94</v>
      </c>
      <c r="F19" s="47">
        <v>9.84</v>
      </c>
      <c r="G19" s="48">
        <v>1</v>
      </c>
      <c r="H19" s="50">
        <f>ROUND((E19*F19*((1-D19)+D19*G19*1.006)+E19*1.006*0),2)</f>
        <v>157894.13</v>
      </c>
      <c r="L19" s="42"/>
      <c r="M19" s="42"/>
      <c r="N19" s="42"/>
      <c r="O19" s="42"/>
      <c r="P19" s="42"/>
      <c r="Q19" s="43"/>
    </row>
    <row r="20" spans="1:17" s="4" customFormat="1" ht="31.5">
      <c r="A20" s="6">
        <v>10</v>
      </c>
      <c r="B20" s="45" t="s">
        <v>308</v>
      </c>
      <c r="C20" s="46" t="s">
        <v>421</v>
      </c>
      <c r="D20" s="49">
        <v>0.2044</v>
      </c>
      <c r="E20" s="37">
        <f>ROUND(26709.9*60%,2)</f>
        <v>16025.94</v>
      </c>
      <c r="F20" s="47">
        <v>10.69</v>
      </c>
      <c r="G20" s="48">
        <v>1</v>
      </c>
      <c r="H20" s="50">
        <f>ROUND((E20*F20*((1-D20)+D20*G20*1.006)+E20*1.006*0),2)</f>
        <v>171527.4</v>
      </c>
      <c r="I20" s="1"/>
      <c r="J20" s="1"/>
      <c r="L20" s="42"/>
      <c r="M20" s="42"/>
      <c r="N20" s="42"/>
      <c r="O20" s="42"/>
      <c r="P20" s="42"/>
      <c r="Q20" s="43"/>
    </row>
    <row r="21" spans="1:17" s="4" customFormat="1" ht="15.75">
      <c r="A21" s="3">
        <v>3</v>
      </c>
      <c r="B21" s="26" t="s">
        <v>159</v>
      </c>
      <c r="C21" s="27" t="s">
        <v>9</v>
      </c>
      <c r="D21" s="28"/>
      <c r="E21" s="37"/>
      <c r="F21" s="30"/>
      <c r="G21" s="48"/>
      <c r="H21" s="40"/>
      <c r="I21" s="1"/>
      <c r="J21" s="1"/>
      <c r="L21" s="42"/>
      <c r="M21" s="42"/>
      <c r="N21" s="42"/>
      <c r="O21" s="42"/>
      <c r="P21" s="42"/>
      <c r="Q21" s="43"/>
    </row>
    <row r="22" spans="1:17" s="4" customFormat="1" ht="15.75">
      <c r="A22" s="7">
        <v>11</v>
      </c>
      <c r="B22" s="45" t="s">
        <v>160</v>
      </c>
      <c r="C22" s="46" t="s">
        <v>10</v>
      </c>
      <c r="D22" s="28"/>
      <c r="E22" s="37">
        <f>ROUND(26709.9*1.006*60%,2)</f>
        <v>16122.1</v>
      </c>
      <c r="F22" s="47">
        <v>0.98</v>
      </c>
      <c r="G22" s="48">
        <v>1</v>
      </c>
      <c r="H22" s="40">
        <f>ROUND(E22*F22*G22,2)</f>
        <v>15799.66</v>
      </c>
      <c r="I22" s="1"/>
      <c r="J22" s="1"/>
      <c r="L22" s="42"/>
      <c r="M22" s="42"/>
      <c r="N22" s="42"/>
      <c r="O22" s="42"/>
      <c r="P22" s="42"/>
      <c r="Q22" s="43"/>
    </row>
    <row r="23" spans="1:17" s="4" customFormat="1" ht="15.75">
      <c r="A23" s="3">
        <v>4</v>
      </c>
      <c r="B23" s="26" t="s">
        <v>161</v>
      </c>
      <c r="C23" s="27" t="s">
        <v>11</v>
      </c>
      <c r="D23" s="28"/>
      <c r="E23" s="37"/>
      <c r="F23" s="30"/>
      <c r="G23" s="51"/>
      <c r="H23" s="40"/>
      <c r="I23" s="1"/>
      <c r="J23" s="1"/>
      <c r="L23" s="42"/>
      <c r="M23" s="42"/>
      <c r="N23" s="42"/>
      <c r="O23" s="42"/>
      <c r="P23" s="42"/>
      <c r="Q23" s="43"/>
    </row>
    <row r="24" spans="1:17" s="4" customFormat="1" ht="15.75">
      <c r="A24" s="7">
        <v>12</v>
      </c>
      <c r="B24" s="45" t="s">
        <v>162</v>
      </c>
      <c r="C24" s="46" t="s">
        <v>12</v>
      </c>
      <c r="D24" s="28"/>
      <c r="E24" s="37">
        <f>ROUND(26709.9*1.006*60%,2)</f>
        <v>16122.1</v>
      </c>
      <c r="F24" s="47">
        <v>0.89</v>
      </c>
      <c r="G24" s="48">
        <v>1</v>
      </c>
      <c r="H24" s="40">
        <f>ROUND(E24*F24*G24,2)</f>
        <v>14348.67</v>
      </c>
      <c r="I24" s="1"/>
      <c r="J24" s="1"/>
      <c r="L24" s="42"/>
      <c r="M24" s="42"/>
      <c r="N24" s="42"/>
      <c r="O24" s="42"/>
      <c r="P24" s="42"/>
      <c r="Q24" s="43"/>
    </row>
    <row r="25" spans="1:17" s="4" customFormat="1" ht="15.75">
      <c r="A25" s="3">
        <v>5</v>
      </c>
      <c r="B25" s="26" t="s">
        <v>163</v>
      </c>
      <c r="C25" s="27" t="s">
        <v>13</v>
      </c>
      <c r="D25" s="28"/>
      <c r="E25" s="37"/>
      <c r="F25" s="30"/>
      <c r="G25" s="48"/>
      <c r="H25" s="40"/>
      <c r="I25" s="1"/>
      <c r="J25" s="1"/>
      <c r="L25" s="42"/>
      <c r="M25" s="42"/>
      <c r="N25" s="42"/>
      <c r="O25" s="42"/>
      <c r="P25" s="42"/>
      <c r="Q25" s="43"/>
    </row>
    <row r="26" spans="1:17" s="4" customFormat="1" ht="15.75">
      <c r="A26" s="7">
        <v>13</v>
      </c>
      <c r="B26" s="45" t="s">
        <v>164</v>
      </c>
      <c r="C26" s="46" t="s">
        <v>135</v>
      </c>
      <c r="D26" s="28"/>
      <c r="E26" s="37">
        <f>ROUND(26709.9*1.006*60%,2)</f>
        <v>16122.1</v>
      </c>
      <c r="F26" s="47">
        <v>0.91</v>
      </c>
      <c r="G26" s="48">
        <v>1</v>
      </c>
      <c r="H26" s="40">
        <f>ROUND(E26*F26*G26,2)</f>
        <v>14671.11</v>
      </c>
      <c r="I26" s="1"/>
      <c r="J26" s="1"/>
      <c r="L26" s="42"/>
      <c r="M26" s="42"/>
      <c r="N26" s="42"/>
      <c r="O26" s="42"/>
      <c r="P26" s="42"/>
      <c r="Q26" s="43"/>
    </row>
    <row r="27" spans="1:17" s="4" customFormat="1" ht="15.75">
      <c r="A27" s="7">
        <v>14</v>
      </c>
      <c r="B27" s="45" t="s">
        <v>165</v>
      </c>
      <c r="C27" s="46" t="s">
        <v>136</v>
      </c>
      <c r="D27" s="28"/>
      <c r="E27" s="37">
        <f>ROUND(26709.9*1.006*60%,2)</f>
        <v>16122.1</v>
      </c>
      <c r="F27" s="47">
        <v>2.41</v>
      </c>
      <c r="G27" s="48">
        <v>1</v>
      </c>
      <c r="H27" s="40">
        <f>ROUND(E27*F27*G27,2)</f>
        <v>38854.26</v>
      </c>
      <c r="I27" s="1"/>
      <c r="J27" s="1"/>
      <c r="L27" s="42"/>
      <c r="M27" s="42"/>
      <c r="N27" s="42"/>
      <c r="O27" s="42"/>
      <c r="P27" s="42"/>
      <c r="Q27" s="43"/>
    </row>
    <row r="28" spans="1:17" s="4" customFormat="1" ht="31.5">
      <c r="A28" s="7">
        <v>15</v>
      </c>
      <c r="B28" s="45" t="s">
        <v>166</v>
      </c>
      <c r="C28" s="46" t="s">
        <v>134</v>
      </c>
      <c r="D28" s="52"/>
      <c r="E28" s="37">
        <f>ROUND(26709.9*1.006*60%,2)</f>
        <v>16122.1</v>
      </c>
      <c r="F28" s="47">
        <v>3.73</v>
      </c>
      <c r="G28" s="48">
        <v>1</v>
      </c>
      <c r="H28" s="40">
        <f>ROUND(E28*F28*G28,2)</f>
        <v>60135.43</v>
      </c>
      <c r="I28" s="1"/>
      <c r="J28" s="1"/>
      <c r="L28" s="42"/>
      <c r="M28" s="42"/>
      <c r="N28" s="42"/>
      <c r="O28" s="42"/>
      <c r="P28" s="42"/>
      <c r="Q28" s="43"/>
    </row>
    <row r="29" spans="1:17" s="4" customFormat="1" ht="15.75">
      <c r="A29" s="3">
        <v>6</v>
      </c>
      <c r="B29" s="26" t="s">
        <v>167</v>
      </c>
      <c r="C29" s="27" t="s">
        <v>14</v>
      </c>
      <c r="D29" s="52"/>
      <c r="E29" s="37"/>
      <c r="F29" s="30"/>
      <c r="G29" s="48"/>
      <c r="H29" s="40"/>
      <c r="I29" s="1"/>
      <c r="J29" s="1"/>
      <c r="L29" s="42"/>
      <c r="M29" s="42"/>
      <c r="N29" s="42"/>
      <c r="O29" s="42"/>
      <c r="P29" s="42"/>
      <c r="Q29" s="43"/>
    </row>
    <row r="30" spans="1:17" s="4" customFormat="1" ht="31.5">
      <c r="A30" s="8">
        <v>16</v>
      </c>
      <c r="B30" s="53" t="s">
        <v>355</v>
      </c>
      <c r="C30" s="54" t="s">
        <v>363</v>
      </c>
      <c r="D30" s="55">
        <v>0.9744</v>
      </c>
      <c r="E30" s="37">
        <f>ROUND(26709.9*60%,2)</f>
        <v>16025.94</v>
      </c>
      <c r="F30" s="56">
        <v>0.35</v>
      </c>
      <c r="G30" s="48">
        <v>1</v>
      </c>
      <c r="H30" s="50">
        <f>ROUND((E30*F30*((1-D30)+D30*G30*1.006)+E30*1.006*0),2)</f>
        <v>5641.87</v>
      </c>
      <c r="I30" s="1"/>
      <c r="J30" s="1"/>
      <c r="L30" s="42"/>
      <c r="M30" s="42"/>
      <c r="N30" s="42"/>
      <c r="O30" s="42"/>
      <c r="P30" s="42"/>
      <c r="Q30" s="43"/>
    </row>
    <row r="31" spans="1:18" ht="31.5">
      <c r="A31" s="8">
        <v>17</v>
      </c>
      <c r="B31" s="53" t="s">
        <v>356</v>
      </c>
      <c r="C31" s="54" t="s">
        <v>364</v>
      </c>
      <c r="D31" s="55">
        <v>0.963</v>
      </c>
      <c r="E31" s="37">
        <f>ROUND(26709.9*60%,2)</f>
        <v>16025.94</v>
      </c>
      <c r="F31" s="56">
        <v>0.97</v>
      </c>
      <c r="G31" s="48">
        <v>1</v>
      </c>
      <c r="H31" s="50">
        <f>ROUND((E31*F31*((1-D31)+D31*G31*1.006)+E31*1.006*0),2)</f>
        <v>15634.98</v>
      </c>
      <c r="L31" s="42"/>
      <c r="M31" s="42"/>
      <c r="N31" s="42"/>
      <c r="O31" s="42"/>
      <c r="P31" s="42"/>
      <c r="Q31" s="43"/>
      <c r="R31" s="4"/>
    </row>
    <row r="32" spans="1:17" s="4" customFormat="1" ht="31.5">
      <c r="A32" s="8">
        <v>18</v>
      </c>
      <c r="B32" s="53" t="s">
        <v>357</v>
      </c>
      <c r="C32" s="54" t="s">
        <v>365</v>
      </c>
      <c r="D32" s="55">
        <v>0.9827</v>
      </c>
      <c r="E32" s="37">
        <f>ROUND(26709.9*60%,2)</f>
        <v>16025.94</v>
      </c>
      <c r="F32" s="47">
        <v>0.97</v>
      </c>
      <c r="G32" s="48">
        <v>1</v>
      </c>
      <c r="H32" s="50">
        <f>ROUND((E32*F32*((1-D32)+D32*G32*1.006)+E32*1.006*0),2)</f>
        <v>15636.82</v>
      </c>
      <c r="I32" s="1"/>
      <c r="J32" s="1"/>
      <c r="L32" s="42"/>
      <c r="M32" s="42"/>
      <c r="N32" s="42"/>
      <c r="O32" s="42"/>
      <c r="P32" s="42"/>
      <c r="Q32" s="43"/>
    </row>
    <row r="33" spans="1:18" s="4" customFormat="1" ht="31.5">
      <c r="A33" s="7">
        <v>19</v>
      </c>
      <c r="B33" s="53" t="s">
        <v>358</v>
      </c>
      <c r="C33" s="54" t="s">
        <v>366</v>
      </c>
      <c r="D33" s="55">
        <v>0.982</v>
      </c>
      <c r="E33" s="37">
        <f>ROUND(26709.9*60%,2)</f>
        <v>16025.94</v>
      </c>
      <c r="F33" s="47">
        <v>1.95</v>
      </c>
      <c r="G33" s="48">
        <v>1</v>
      </c>
      <c r="H33" s="50">
        <f>ROUND((E33*F33*((1-D33)+D33*G33*1.006)+E33*1.006*0),2)</f>
        <v>31434.71</v>
      </c>
      <c r="I33" s="1"/>
      <c r="J33" s="1"/>
      <c r="L33" s="42"/>
      <c r="M33" s="42"/>
      <c r="N33" s="42"/>
      <c r="O33" s="42"/>
      <c r="P33" s="42"/>
      <c r="Q33" s="43"/>
      <c r="R33" s="1"/>
    </row>
    <row r="34" spans="1:17" ht="15.75">
      <c r="A34" s="3">
        <v>7</v>
      </c>
      <c r="B34" s="26" t="s">
        <v>168</v>
      </c>
      <c r="C34" s="27" t="s">
        <v>15</v>
      </c>
      <c r="D34" s="28"/>
      <c r="E34" s="37"/>
      <c r="F34" s="30"/>
      <c r="G34" s="48"/>
      <c r="H34" s="40"/>
      <c r="L34" s="42"/>
      <c r="M34" s="42"/>
      <c r="N34" s="42"/>
      <c r="O34" s="42"/>
      <c r="P34" s="42"/>
      <c r="Q34" s="43"/>
    </row>
    <row r="35" spans="1:17" s="4" customFormat="1" ht="15.75">
      <c r="A35" s="7">
        <v>20</v>
      </c>
      <c r="B35" s="45" t="s">
        <v>169</v>
      </c>
      <c r="C35" s="54" t="s">
        <v>16</v>
      </c>
      <c r="D35" s="28"/>
      <c r="E35" s="37">
        <f>ROUND(26709.9*1.006*60%,2)</f>
        <v>16122.1</v>
      </c>
      <c r="F35" s="47">
        <v>0.98</v>
      </c>
      <c r="G35" s="48">
        <v>1</v>
      </c>
      <c r="H35" s="40">
        <f>ROUND(E35*F35*G35,2)</f>
        <v>15799.66</v>
      </c>
      <c r="I35" s="1"/>
      <c r="J35" s="1"/>
      <c r="L35" s="42"/>
      <c r="M35" s="42"/>
      <c r="N35" s="42"/>
      <c r="O35" s="42"/>
      <c r="P35" s="42"/>
      <c r="Q35" s="43"/>
    </row>
    <row r="36" spans="1:17" s="4" customFormat="1" ht="15.75">
      <c r="A36" s="3">
        <v>8</v>
      </c>
      <c r="B36" s="26" t="s">
        <v>170</v>
      </c>
      <c r="C36" s="27" t="s">
        <v>17</v>
      </c>
      <c r="D36" s="28"/>
      <c r="E36" s="37"/>
      <c r="F36" s="30"/>
      <c r="G36" s="48"/>
      <c r="H36" s="40"/>
      <c r="I36" s="1"/>
      <c r="J36" s="1"/>
      <c r="L36" s="42"/>
      <c r="M36" s="42"/>
      <c r="N36" s="42"/>
      <c r="O36" s="42"/>
      <c r="P36" s="42"/>
      <c r="Q36" s="43"/>
    </row>
    <row r="37" spans="1:17" s="4" customFormat="1" ht="47.25">
      <c r="A37" s="7">
        <v>21</v>
      </c>
      <c r="B37" s="45" t="s">
        <v>171</v>
      </c>
      <c r="C37" s="46" t="s">
        <v>20</v>
      </c>
      <c r="D37" s="28"/>
      <c r="E37" s="37">
        <f>ROUND(26709.9*1.006*60%,2)</f>
        <v>16122.1</v>
      </c>
      <c r="F37" s="47">
        <v>7.95</v>
      </c>
      <c r="G37" s="48">
        <v>1</v>
      </c>
      <c r="H37" s="40">
        <f>ROUND(E37*F37*G37,2)</f>
        <v>128170.7</v>
      </c>
      <c r="I37" s="1"/>
      <c r="J37" s="1"/>
      <c r="L37" s="42"/>
      <c r="M37" s="42"/>
      <c r="N37" s="42"/>
      <c r="O37" s="42"/>
      <c r="P37" s="42"/>
      <c r="Q37" s="43"/>
    </row>
    <row r="38" spans="1:18" s="4" customFormat="1" ht="15.75">
      <c r="A38" s="7">
        <v>22</v>
      </c>
      <c r="B38" s="45" t="s">
        <v>302</v>
      </c>
      <c r="C38" s="46" t="s">
        <v>18</v>
      </c>
      <c r="D38" s="28"/>
      <c r="E38" s="37">
        <f>ROUND(26709.9*1.006*60%,2)</f>
        <v>16122.1</v>
      </c>
      <c r="F38" s="47">
        <v>14.23</v>
      </c>
      <c r="G38" s="48">
        <v>1</v>
      </c>
      <c r="H38" s="40">
        <f>ROUND(E38*F38*G38,2)</f>
        <v>229417.48</v>
      </c>
      <c r="I38" s="1"/>
      <c r="J38" s="1"/>
      <c r="L38" s="42"/>
      <c r="M38" s="42"/>
      <c r="N38" s="42"/>
      <c r="O38" s="42"/>
      <c r="P38" s="42"/>
      <c r="Q38" s="43"/>
      <c r="R38" s="1"/>
    </row>
    <row r="39" spans="1:18" ht="47.25">
      <c r="A39" s="7">
        <v>23</v>
      </c>
      <c r="B39" s="45" t="s">
        <v>303</v>
      </c>
      <c r="C39" s="46" t="s">
        <v>19</v>
      </c>
      <c r="D39" s="28"/>
      <c r="E39" s="37">
        <f>ROUND(26709.9*1.006*60%,2)</f>
        <v>16122.1</v>
      </c>
      <c r="F39" s="47">
        <v>10.34</v>
      </c>
      <c r="G39" s="48">
        <v>1</v>
      </c>
      <c r="H39" s="40">
        <f>ROUND(E39*F39*G39,2)</f>
        <v>166702.51</v>
      </c>
      <c r="L39" s="42"/>
      <c r="M39" s="42"/>
      <c r="N39" s="42"/>
      <c r="O39" s="42"/>
      <c r="P39" s="42"/>
      <c r="Q39" s="43"/>
      <c r="R39" s="4"/>
    </row>
    <row r="40" spans="1:19" s="4" customFormat="1" ht="15.75">
      <c r="A40" s="3">
        <v>9</v>
      </c>
      <c r="B40" s="26" t="s">
        <v>172</v>
      </c>
      <c r="C40" s="27" t="s">
        <v>21</v>
      </c>
      <c r="D40" s="28"/>
      <c r="E40" s="37"/>
      <c r="F40" s="30"/>
      <c r="G40" s="48"/>
      <c r="H40" s="40"/>
      <c r="I40" s="1"/>
      <c r="J40" s="1"/>
      <c r="L40" s="42"/>
      <c r="M40" s="42"/>
      <c r="N40" s="42"/>
      <c r="O40" s="42"/>
      <c r="P40" s="42"/>
      <c r="Q40" s="43"/>
      <c r="S40" s="1"/>
    </row>
    <row r="41" spans="1:17" s="4" customFormat="1" ht="15.75">
      <c r="A41" s="7">
        <v>24</v>
      </c>
      <c r="B41" s="45" t="s">
        <v>173</v>
      </c>
      <c r="C41" s="46" t="s">
        <v>22</v>
      </c>
      <c r="D41" s="28"/>
      <c r="E41" s="37">
        <f>ROUND(26709.9*1.006*60%,2)</f>
        <v>16122.1</v>
      </c>
      <c r="F41" s="47">
        <v>1.38</v>
      </c>
      <c r="G41" s="48">
        <v>1</v>
      </c>
      <c r="H41" s="40">
        <f>ROUND(E41*F41*G41,2)</f>
        <v>22248.5</v>
      </c>
      <c r="I41" s="1"/>
      <c r="J41" s="1"/>
      <c r="L41" s="42"/>
      <c r="M41" s="42"/>
      <c r="N41" s="42"/>
      <c r="O41" s="42"/>
      <c r="P41" s="42"/>
      <c r="Q41" s="43"/>
    </row>
    <row r="42" spans="1:19" ht="31.5">
      <c r="A42" s="7">
        <v>25</v>
      </c>
      <c r="B42" s="45" t="s">
        <v>174</v>
      </c>
      <c r="C42" s="46" t="s">
        <v>23</v>
      </c>
      <c r="D42" s="28"/>
      <c r="E42" s="37">
        <f>ROUND(26709.9*1.006*60%,2)</f>
        <v>16122.1</v>
      </c>
      <c r="F42" s="47">
        <v>2.09</v>
      </c>
      <c r="G42" s="48">
        <v>1</v>
      </c>
      <c r="H42" s="40">
        <f>ROUND(E42*F42*G42,2)</f>
        <v>33695.19</v>
      </c>
      <c r="L42" s="42"/>
      <c r="M42" s="42"/>
      <c r="N42" s="42"/>
      <c r="O42" s="42"/>
      <c r="P42" s="42"/>
      <c r="Q42" s="43"/>
      <c r="R42" s="4"/>
      <c r="S42" s="4"/>
    </row>
    <row r="43" spans="1:18" ht="15.75">
      <c r="A43" s="3">
        <v>10</v>
      </c>
      <c r="B43" s="26" t="s">
        <v>175</v>
      </c>
      <c r="C43" s="27" t="s">
        <v>24</v>
      </c>
      <c r="D43" s="28"/>
      <c r="E43" s="37"/>
      <c r="F43" s="30"/>
      <c r="G43" s="48"/>
      <c r="H43" s="40"/>
      <c r="L43" s="42"/>
      <c r="M43" s="42"/>
      <c r="N43" s="42"/>
      <c r="O43" s="42"/>
      <c r="P43" s="42"/>
      <c r="Q43" s="43"/>
      <c r="R43" s="4"/>
    </row>
    <row r="44" spans="1:18" ht="15.75">
      <c r="A44" s="7">
        <v>26</v>
      </c>
      <c r="B44" s="45" t="s">
        <v>176</v>
      </c>
      <c r="C44" s="46" t="s">
        <v>25</v>
      </c>
      <c r="D44" s="28"/>
      <c r="E44" s="37">
        <f>ROUND(26709.9*1.006*60%,2)</f>
        <v>16122.1</v>
      </c>
      <c r="F44" s="47">
        <v>1.6</v>
      </c>
      <c r="G44" s="48">
        <v>1</v>
      </c>
      <c r="H44" s="40">
        <f>ROUND(E44*F44*G44,2)</f>
        <v>25795.36</v>
      </c>
      <c r="L44" s="42"/>
      <c r="M44" s="42"/>
      <c r="N44" s="42"/>
      <c r="O44" s="42"/>
      <c r="P44" s="42"/>
      <c r="Q44" s="43"/>
      <c r="R44" s="4"/>
    </row>
    <row r="45" spans="1:18" ht="15.75">
      <c r="A45" s="3">
        <v>11</v>
      </c>
      <c r="B45" s="26" t="s">
        <v>177</v>
      </c>
      <c r="C45" s="27" t="s">
        <v>26</v>
      </c>
      <c r="D45" s="28"/>
      <c r="E45" s="37"/>
      <c r="F45" s="30"/>
      <c r="G45" s="48"/>
      <c r="H45" s="40"/>
      <c r="L45" s="42"/>
      <c r="M45" s="42"/>
      <c r="N45" s="42"/>
      <c r="O45" s="42"/>
      <c r="P45" s="42"/>
      <c r="Q45" s="43"/>
      <c r="R45" s="4"/>
    </row>
    <row r="46" spans="1:17" ht="15.75">
      <c r="A46" s="7">
        <v>27</v>
      </c>
      <c r="B46" s="45" t="s">
        <v>178</v>
      </c>
      <c r="C46" s="46" t="s">
        <v>27</v>
      </c>
      <c r="D46" s="28"/>
      <c r="E46" s="37">
        <f>ROUND(26709.9*1.006*60%,2)</f>
        <v>16122.1</v>
      </c>
      <c r="F46" s="47">
        <v>1.49</v>
      </c>
      <c r="G46" s="48">
        <v>1</v>
      </c>
      <c r="H46" s="40">
        <f>ROUND(E46*F46*G46,2)</f>
        <v>24021.93</v>
      </c>
      <c r="L46" s="42"/>
      <c r="M46" s="42"/>
      <c r="N46" s="42"/>
      <c r="O46" s="42"/>
      <c r="P46" s="42"/>
      <c r="Q46" s="43"/>
    </row>
    <row r="47" spans="1:19" s="4" customFormat="1" ht="15.75">
      <c r="A47" s="7">
        <v>28</v>
      </c>
      <c r="B47" s="45" t="s">
        <v>179</v>
      </c>
      <c r="C47" s="46" t="s">
        <v>28</v>
      </c>
      <c r="D47" s="28"/>
      <c r="E47" s="37">
        <f>ROUND(26709.9*1.006*60%,2)</f>
        <v>16122.1</v>
      </c>
      <c r="F47" s="47">
        <v>1.36</v>
      </c>
      <c r="G47" s="48">
        <v>1</v>
      </c>
      <c r="H47" s="40">
        <f>ROUND(E47*F47*G47,2)</f>
        <v>21926.06</v>
      </c>
      <c r="I47" s="1"/>
      <c r="J47" s="1"/>
      <c r="L47" s="42"/>
      <c r="M47" s="42"/>
      <c r="N47" s="42"/>
      <c r="O47" s="42"/>
      <c r="P47" s="42"/>
      <c r="Q47" s="43"/>
      <c r="S47" s="1"/>
    </row>
    <row r="48" spans="1:18" ht="15.75">
      <c r="A48" s="3">
        <v>12</v>
      </c>
      <c r="B48" s="26" t="s">
        <v>180</v>
      </c>
      <c r="C48" s="27" t="s">
        <v>29</v>
      </c>
      <c r="D48" s="28"/>
      <c r="E48" s="37"/>
      <c r="F48" s="30"/>
      <c r="G48" s="48"/>
      <c r="H48" s="40"/>
      <c r="L48" s="42"/>
      <c r="M48" s="42"/>
      <c r="N48" s="42"/>
      <c r="O48" s="42"/>
      <c r="P48" s="42"/>
      <c r="Q48" s="43"/>
      <c r="R48" s="4"/>
    </row>
    <row r="49" spans="1:17" ht="15.75">
      <c r="A49" s="7">
        <v>29</v>
      </c>
      <c r="B49" s="45" t="s">
        <v>181</v>
      </c>
      <c r="C49" s="46" t="s">
        <v>30</v>
      </c>
      <c r="D49" s="28"/>
      <c r="E49" s="37">
        <f>ROUND(26709.9*1.006*60%,2)</f>
        <v>16122.1</v>
      </c>
      <c r="F49" s="47">
        <v>0.97</v>
      </c>
      <c r="G49" s="48">
        <v>1</v>
      </c>
      <c r="H49" s="40">
        <f>ROUND(E49*F49*G49,2)</f>
        <v>15638.44</v>
      </c>
      <c r="L49" s="42"/>
      <c r="M49" s="42"/>
      <c r="N49" s="42"/>
      <c r="O49" s="42"/>
      <c r="P49" s="42"/>
      <c r="Q49" s="43"/>
    </row>
    <row r="50" spans="1:19" ht="31.5">
      <c r="A50" s="7">
        <v>30</v>
      </c>
      <c r="B50" s="45" t="s">
        <v>182</v>
      </c>
      <c r="C50" s="46" t="s">
        <v>31</v>
      </c>
      <c r="D50" s="28"/>
      <c r="E50" s="37">
        <f>ROUND(26709.9*1.006*60%,2)</f>
        <v>16122.1</v>
      </c>
      <c r="F50" s="47">
        <v>1.16</v>
      </c>
      <c r="G50" s="48">
        <v>1</v>
      </c>
      <c r="H50" s="40">
        <f>ROUND(E50*F50*G50,2)</f>
        <v>18701.64</v>
      </c>
      <c r="L50" s="42"/>
      <c r="M50" s="42"/>
      <c r="N50" s="42"/>
      <c r="O50" s="42"/>
      <c r="P50" s="42"/>
      <c r="Q50" s="43"/>
      <c r="S50" s="4"/>
    </row>
    <row r="51" spans="1:17" ht="15.75">
      <c r="A51" s="7">
        <v>31</v>
      </c>
      <c r="B51" s="45" t="s">
        <v>183</v>
      </c>
      <c r="C51" s="46" t="s">
        <v>32</v>
      </c>
      <c r="D51" s="28"/>
      <c r="E51" s="37">
        <f>ROUND(26709.9*1.006*60%,2)</f>
        <v>16122.1</v>
      </c>
      <c r="F51" s="47">
        <v>0.97</v>
      </c>
      <c r="G51" s="48">
        <v>1</v>
      </c>
      <c r="H51" s="40">
        <f>ROUND(E51*F51*G51,2)</f>
        <v>15638.44</v>
      </c>
      <c r="L51" s="42"/>
      <c r="M51" s="42"/>
      <c r="N51" s="42"/>
      <c r="O51" s="42"/>
      <c r="P51" s="42"/>
      <c r="Q51" s="43"/>
    </row>
    <row r="52" spans="1:19" s="4" customFormat="1" ht="31.5">
      <c r="A52" s="7">
        <v>32</v>
      </c>
      <c r="B52" s="45" t="s">
        <v>184</v>
      </c>
      <c r="C52" s="46" t="s">
        <v>33</v>
      </c>
      <c r="D52" s="28"/>
      <c r="E52" s="37">
        <f>ROUND(26709.9*1.006*60%,2)</f>
        <v>16122.1</v>
      </c>
      <c r="F52" s="47">
        <v>0.52</v>
      </c>
      <c r="G52" s="48">
        <v>1</v>
      </c>
      <c r="H52" s="40">
        <f>ROUND(E52*F52*G52,2)</f>
        <v>8383.49</v>
      </c>
      <c r="I52" s="1"/>
      <c r="J52" s="1"/>
      <c r="L52" s="42"/>
      <c r="M52" s="42"/>
      <c r="N52" s="42"/>
      <c r="O52" s="42"/>
      <c r="P52" s="42"/>
      <c r="Q52" s="43"/>
      <c r="R52" s="1"/>
      <c r="S52" s="1"/>
    </row>
    <row r="53" spans="1:17" ht="31.5">
      <c r="A53" s="7">
        <v>33</v>
      </c>
      <c r="B53" s="45" t="s">
        <v>185</v>
      </c>
      <c r="C53" s="46" t="s">
        <v>34</v>
      </c>
      <c r="D53" s="28"/>
      <c r="E53" s="37">
        <f>ROUND(26709.9*1.006*60%,2)</f>
        <v>16122.1</v>
      </c>
      <c r="F53" s="47">
        <v>0.65</v>
      </c>
      <c r="G53" s="48">
        <v>1</v>
      </c>
      <c r="H53" s="40">
        <f>ROUND(E53*F53*G53,2)</f>
        <v>10479.37</v>
      </c>
      <c r="L53" s="42"/>
      <c r="M53" s="42"/>
      <c r="N53" s="42"/>
      <c r="O53" s="42"/>
      <c r="P53" s="42"/>
      <c r="Q53" s="43"/>
    </row>
    <row r="54" spans="1:17" s="4" customFormat="1" ht="31.5">
      <c r="A54" s="7">
        <v>34</v>
      </c>
      <c r="B54" s="45" t="s">
        <v>467</v>
      </c>
      <c r="C54" s="46" t="s">
        <v>417</v>
      </c>
      <c r="D54" s="49">
        <v>0.1126</v>
      </c>
      <c r="E54" s="37">
        <f aca="true" t="shared" si="2" ref="E54:E59">ROUND(26709.9*60%,2)</f>
        <v>16025.94</v>
      </c>
      <c r="F54" s="47">
        <v>5.74</v>
      </c>
      <c r="G54" s="48">
        <v>1</v>
      </c>
      <c r="H54" s="50">
        <f aca="true" t="shared" si="3" ref="H54:H59">ROUND((E54*F54*((1-D54)+D54*G54*1.006)+E54*1.006*0),2)</f>
        <v>92051.04</v>
      </c>
      <c r="I54" s="1"/>
      <c r="J54" s="1"/>
      <c r="L54" s="42"/>
      <c r="M54" s="42"/>
      <c r="N54" s="42"/>
      <c r="O54" s="42"/>
      <c r="P54" s="42"/>
      <c r="Q54" s="43"/>
    </row>
    <row r="55" spans="1:19" s="4" customFormat="1" ht="31.5">
      <c r="A55" s="7">
        <v>35</v>
      </c>
      <c r="B55" s="45" t="s">
        <v>468</v>
      </c>
      <c r="C55" s="54" t="s">
        <v>418</v>
      </c>
      <c r="D55" s="49">
        <v>0.0783</v>
      </c>
      <c r="E55" s="37">
        <f t="shared" si="2"/>
        <v>16025.94</v>
      </c>
      <c r="F55" s="47">
        <v>8.4</v>
      </c>
      <c r="G55" s="48">
        <v>1</v>
      </c>
      <c r="H55" s="50">
        <f t="shared" si="3"/>
        <v>134681.14</v>
      </c>
      <c r="I55" s="1"/>
      <c r="J55" s="1"/>
      <c r="L55" s="42"/>
      <c r="M55" s="42"/>
      <c r="N55" s="42"/>
      <c r="O55" s="42"/>
      <c r="P55" s="42"/>
      <c r="Q55" s="43"/>
      <c r="R55" s="1"/>
      <c r="S55" s="1"/>
    </row>
    <row r="56" spans="1:17" s="4" customFormat="1" ht="31.5">
      <c r="A56" s="7">
        <v>36</v>
      </c>
      <c r="B56" s="45" t="s">
        <v>469</v>
      </c>
      <c r="C56" s="54" t="s">
        <v>419</v>
      </c>
      <c r="D56" s="55">
        <v>0.053</v>
      </c>
      <c r="E56" s="37">
        <f t="shared" si="2"/>
        <v>16025.94</v>
      </c>
      <c r="F56" s="47">
        <v>12.15</v>
      </c>
      <c r="G56" s="57">
        <v>1</v>
      </c>
      <c r="H56" s="50">
        <f t="shared" si="3"/>
        <v>194777.09</v>
      </c>
      <c r="I56" s="1"/>
      <c r="J56" s="1"/>
      <c r="L56" s="42"/>
      <c r="M56" s="42"/>
      <c r="N56" s="42"/>
      <c r="O56" s="42"/>
      <c r="P56" s="42"/>
      <c r="Q56" s="43"/>
    </row>
    <row r="57" spans="1:18" s="4" customFormat="1" ht="31.5">
      <c r="A57" s="7">
        <v>37</v>
      </c>
      <c r="B57" s="45" t="s">
        <v>470</v>
      </c>
      <c r="C57" s="54" t="s">
        <v>420</v>
      </c>
      <c r="D57" s="55">
        <v>0.0386</v>
      </c>
      <c r="E57" s="37">
        <f t="shared" si="2"/>
        <v>16025.94</v>
      </c>
      <c r="F57" s="47">
        <v>17.19</v>
      </c>
      <c r="G57" s="57">
        <v>1</v>
      </c>
      <c r="H57" s="50">
        <f t="shared" si="3"/>
        <v>275549.71</v>
      </c>
      <c r="I57" s="1"/>
      <c r="J57" s="1"/>
      <c r="L57" s="42"/>
      <c r="M57" s="42"/>
      <c r="N57" s="42"/>
      <c r="O57" s="42"/>
      <c r="P57" s="42"/>
      <c r="Q57" s="43"/>
      <c r="R57" s="1"/>
    </row>
    <row r="58" spans="1:18" s="59" customFormat="1" ht="31.5">
      <c r="A58" s="7">
        <v>38</v>
      </c>
      <c r="B58" s="45" t="s">
        <v>471</v>
      </c>
      <c r="C58" s="54" t="s">
        <v>495</v>
      </c>
      <c r="D58" s="55">
        <v>0.7153</v>
      </c>
      <c r="E58" s="37">
        <f t="shared" si="2"/>
        <v>16025.94</v>
      </c>
      <c r="F58" s="47">
        <v>0.97</v>
      </c>
      <c r="G58" s="57">
        <v>1</v>
      </c>
      <c r="H58" s="50">
        <f t="shared" si="3"/>
        <v>15611.88</v>
      </c>
      <c r="I58" s="58"/>
      <c r="J58" s="58"/>
      <c r="L58" s="60"/>
      <c r="M58" s="60"/>
      <c r="N58" s="60"/>
      <c r="O58" s="60"/>
      <c r="P58" s="60"/>
      <c r="Q58" s="61"/>
      <c r="R58" s="58"/>
    </row>
    <row r="59" spans="1:18" s="59" customFormat="1" ht="31.5">
      <c r="A59" s="7">
        <v>39</v>
      </c>
      <c r="B59" s="45" t="s">
        <v>472</v>
      </c>
      <c r="C59" s="62" t="s">
        <v>496</v>
      </c>
      <c r="D59" s="55">
        <v>0.0774</v>
      </c>
      <c r="E59" s="37">
        <f t="shared" si="2"/>
        <v>16025.94</v>
      </c>
      <c r="F59" s="47">
        <v>10.82</v>
      </c>
      <c r="G59" s="57">
        <v>1</v>
      </c>
      <c r="H59" s="50">
        <f t="shared" si="3"/>
        <v>173481.2</v>
      </c>
      <c r="I59" s="58"/>
      <c r="J59" s="58"/>
      <c r="L59" s="60"/>
      <c r="M59" s="60"/>
      <c r="N59" s="60"/>
      <c r="O59" s="60"/>
      <c r="P59" s="60"/>
      <c r="Q59" s="61"/>
      <c r="R59" s="58"/>
    </row>
    <row r="60" spans="1:19" ht="15.75">
      <c r="A60" s="3">
        <v>13</v>
      </c>
      <c r="B60" s="26" t="s">
        <v>186</v>
      </c>
      <c r="C60" s="27" t="s">
        <v>498</v>
      </c>
      <c r="D60" s="52"/>
      <c r="E60" s="63"/>
      <c r="F60" s="30"/>
      <c r="G60" s="57"/>
      <c r="H60" s="40"/>
      <c r="L60" s="42"/>
      <c r="M60" s="42"/>
      <c r="N60" s="42"/>
      <c r="O60" s="42"/>
      <c r="P60" s="42"/>
      <c r="Q60" s="43"/>
      <c r="S60" s="4"/>
    </row>
    <row r="61" spans="1:18" s="4" customFormat="1" ht="15.75">
      <c r="A61" s="7">
        <v>40</v>
      </c>
      <c r="B61" s="45" t="s">
        <v>187</v>
      </c>
      <c r="C61" s="54" t="s">
        <v>35</v>
      </c>
      <c r="D61" s="52"/>
      <c r="E61" s="37">
        <f>ROUND(26709.9*1.006*60%,2)</f>
        <v>16122.1</v>
      </c>
      <c r="F61" s="47">
        <v>0.8</v>
      </c>
      <c r="G61" s="57">
        <v>1</v>
      </c>
      <c r="H61" s="40">
        <f>ROUND(E61*F61*G61,2)</f>
        <v>12897.68</v>
      </c>
      <c r="I61" s="1"/>
      <c r="J61" s="1"/>
      <c r="L61" s="42"/>
      <c r="M61" s="42"/>
      <c r="N61" s="42"/>
      <c r="O61" s="42"/>
      <c r="P61" s="42"/>
      <c r="Q61" s="43"/>
      <c r="R61" s="1"/>
    </row>
    <row r="62" spans="1:17" ht="31.5">
      <c r="A62" s="7">
        <v>41</v>
      </c>
      <c r="B62" s="45" t="s">
        <v>188</v>
      </c>
      <c r="C62" s="46" t="s">
        <v>36</v>
      </c>
      <c r="D62" s="52"/>
      <c r="E62" s="37">
        <f>ROUND(26709.9*1.006*60%,2)</f>
        <v>16122.1</v>
      </c>
      <c r="F62" s="47">
        <v>3.39</v>
      </c>
      <c r="G62" s="57">
        <v>1</v>
      </c>
      <c r="H62" s="40">
        <f>ROUND(E62*F62*G62,2)</f>
        <v>54653.92</v>
      </c>
      <c r="L62" s="42"/>
      <c r="M62" s="42"/>
      <c r="N62" s="42"/>
      <c r="O62" s="42"/>
      <c r="P62" s="42"/>
      <c r="Q62" s="43"/>
    </row>
    <row r="63" spans="1:18" s="4" customFormat="1" ht="15.75">
      <c r="A63" s="3">
        <v>14</v>
      </c>
      <c r="B63" s="26" t="s">
        <v>189</v>
      </c>
      <c r="C63" s="27" t="s">
        <v>37</v>
      </c>
      <c r="D63" s="28"/>
      <c r="E63" s="37"/>
      <c r="F63" s="30"/>
      <c r="G63" s="48"/>
      <c r="H63" s="40"/>
      <c r="I63" s="1"/>
      <c r="J63" s="1"/>
      <c r="L63" s="42"/>
      <c r="M63" s="42"/>
      <c r="N63" s="42"/>
      <c r="O63" s="42"/>
      <c r="P63" s="42"/>
      <c r="Q63" s="43"/>
      <c r="R63" s="1"/>
    </row>
    <row r="64" spans="1:18" ht="31.5">
      <c r="A64" s="7">
        <v>42</v>
      </c>
      <c r="B64" s="45" t="s">
        <v>190</v>
      </c>
      <c r="C64" s="46" t="s">
        <v>38</v>
      </c>
      <c r="D64" s="28"/>
      <c r="E64" s="37">
        <f>ROUND(26709.9*1.006*60%,2)</f>
        <v>16122.1</v>
      </c>
      <c r="F64" s="47">
        <v>1.53</v>
      </c>
      <c r="G64" s="48">
        <v>1</v>
      </c>
      <c r="H64" s="40">
        <f>ROUND(E64*F64*G64,2)</f>
        <v>24666.81</v>
      </c>
      <c r="L64" s="42"/>
      <c r="M64" s="42"/>
      <c r="N64" s="42"/>
      <c r="O64" s="42"/>
      <c r="P64" s="42"/>
      <c r="Q64" s="43"/>
      <c r="R64" s="4"/>
    </row>
    <row r="65" spans="1:18" s="4" customFormat="1" ht="31.5">
      <c r="A65" s="7">
        <v>43</v>
      </c>
      <c r="B65" s="45" t="s">
        <v>191</v>
      </c>
      <c r="C65" s="46" t="s">
        <v>39</v>
      </c>
      <c r="D65" s="28"/>
      <c r="E65" s="37">
        <f>ROUND(26709.9*1.006*60%,2)</f>
        <v>16122.1</v>
      </c>
      <c r="F65" s="47">
        <v>3.17</v>
      </c>
      <c r="G65" s="48">
        <v>1</v>
      </c>
      <c r="H65" s="40">
        <f>ROUND(E65*F65*G65,2)</f>
        <v>51107.06</v>
      </c>
      <c r="I65" s="1"/>
      <c r="J65" s="1"/>
      <c r="L65" s="42"/>
      <c r="M65" s="42"/>
      <c r="N65" s="42"/>
      <c r="O65" s="42"/>
      <c r="P65" s="42"/>
      <c r="Q65" s="43"/>
      <c r="R65" s="1"/>
    </row>
    <row r="66" spans="1:19" s="4" customFormat="1" ht="15.75">
      <c r="A66" s="3">
        <v>15</v>
      </c>
      <c r="B66" s="26" t="s">
        <v>192</v>
      </c>
      <c r="C66" s="27" t="s">
        <v>40</v>
      </c>
      <c r="D66" s="28"/>
      <c r="E66" s="37"/>
      <c r="F66" s="30"/>
      <c r="G66" s="48"/>
      <c r="H66" s="40"/>
      <c r="I66" s="1"/>
      <c r="J66" s="1"/>
      <c r="L66" s="42"/>
      <c r="M66" s="42"/>
      <c r="N66" s="42"/>
      <c r="O66" s="42"/>
      <c r="P66" s="42"/>
      <c r="Q66" s="43"/>
      <c r="R66" s="1"/>
      <c r="S66" s="1"/>
    </row>
    <row r="67" spans="1:17" s="4" customFormat="1" ht="31.5">
      <c r="A67" s="7">
        <v>44</v>
      </c>
      <c r="B67" s="45" t="s">
        <v>193</v>
      </c>
      <c r="C67" s="54" t="s">
        <v>41</v>
      </c>
      <c r="D67" s="28"/>
      <c r="E67" s="37">
        <f>ROUND(26709.9*1.006*60%,2)</f>
        <v>16122.1</v>
      </c>
      <c r="F67" s="47">
        <v>0.98</v>
      </c>
      <c r="G67" s="48">
        <v>1</v>
      </c>
      <c r="H67" s="40">
        <f>ROUND(E67*F67*G67,2)</f>
        <v>15799.66</v>
      </c>
      <c r="I67" s="1"/>
      <c r="J67" s="1"/>
      <c r="L67" s="42"/>
      <c r="M67" s="42"/>
      <c r="N67" s="42"/>
      <c r="O67" s="42"/>
      <c r="P67" s="42"/>
      <c r="Q67" s="43"/>
    </row>
    <row r="68" spans="1:17" s="4" customFormat="1" ht="31.5">
      <c r="A68" s="7">
        <v>45</v>
      </c>
      <c r="B68" s="45" t="s">
        <v>194</v>
      </c>
      <c r="C68" s="46" t="s">
        <v>195</v>
      </c>
      <c r="D68" s="28"/>
      <c r="E68" s="37">
        <f>ROUND(26709.9*1.006*60%,2)</f>
        <v>16122.1</v>
      </c>
      <c r="F68" s="47">
        <v>1.75</v>
      </c>
      <c r="G68" s="48">
        <v>1</v>
      </c>
      <c r="H68" s="40">
        <f>ROUND(E68*F68*G68,2)</f>
        <v>28213.68</v>
      </c>
      <c r="I68" s="1"/>
      <c r="J68" s="1"/>
      <c r="L68" s="42"/>
      <c r="M68" s="42"/>
      <c r="N68" s="42"/>
      <c r="O68" s="42"/>
      <c r="P68" s="42"/>
      <c r="Q68" s="43"/>
    </row>
    <row r="69" spans="1:19" ht="31.5">
      <c r="A69" s="7">
        <v>46</v>
      </c>
      <c r="B69" s="45" t="s">
        <v>196</v>
      </c>
      <c r="C69" s="46" t="s">
        <v>146</v>
      </c>
      <c r="D69" s="28"/>
      <c r="E69" s="37">
        <f>ROUND(26709.9*1.006*60%,2)</f>
        <v>16122.1</v>
      </c>
      <c r="F69" s="47">
        <v>2.89</v>
      </c>
      <c r="G69" s="48">
        <v>1</v>
      </c>
      <c r="H69" s="40">
        <f>ROUND(E69*F69*G69,2)</f>
        <v>46592.87</v>
      </c>
      <c r="L69" s="42"/>
      <c r="M69" s="42"/>
      <c r="N69" s="42"/>
      <c r="O69" s="42"/>
      <c r="P69" s="42"/>
      <c r="Q69" s="43"/>
      <c r="R69" s="4"/>
      <c r="S69" s="4"/>
    </row>
    <row r="70" spans="1:19" ht="15.75">
      <c r="A70" s="3">
        <v>16</v>
      </c>
      <c r="B70" s="26" t="s">
        <v>197</v>
      </c>
      <c r="C70" s="27" t="s">
        <v>42</v>
      </c>
      <c r="D70" s="28"/>
      <c r="E70" s="37"/>
      <c r="F70" s="30"/>
      <c r="G70" s="48"/>
      <c r="H70" s="40"/>
      <c r="L70" s="42"/>
      <c r="M70" s="42"/>
      <c r="N70" s="42"/>
      <c r="O70" s="42"/>
      <c r="P70" s="42"/>
      <c r="Q70" s="43"/>
      <c r="R70" s="4"/>
      <c r="S70" s="4"/>
    </row>
    <row r="71" spans="1:18" ht="47.25">
      <c r="A71" s="7">
        <v>47</v>
      </c>
      <c r="B71" s="45" t="s">
        <v>198</v>
      </c>
      <c r="C71" s="54" t="s">
        <v>43</v>
      </c>
      <c r="D71" s="28"/>
      <c r="E71" s="37">
        <f>ROUND(26709.9*1.006*60%,2)</f>
        <v>16122.1</v>
      </c>
      <c r="F71" s="47">
        <v>0.94</v>
      </c>
      <c r="G71" s="48">
        <v>1</v>
      </c>
      <c r="H71" s="40">
        <f>ROUND(E71*F71*G71,2)</f>
        <v>15154.77</v>
      </c>
      <c r="L71" s="42"/>
      <c r="M71" s="42"/>
      <c r="N71" s="42"/>
      <c r="O71" s="42"/>
      <c r="P71" s="42"/>
      <c r="Q71" s="43"/>
      <c r="R71" s="4"/>
    </row>
    <row r="72" spans="1:19" s="4" customFormat="1" ht="15.75">
      <c r="A72" s="7">
        <v>48</v>
      </c>
      <c r="B72" s="45" t="s">
        <v>199</v>
      </c>
      <c r="C72" s="46" t="s">
        <v>44</v>
      </c>
      <c r="D72" s="28"/>
      <c r="E72" s="37">
        <f>ROUND(26709.9*1.006*60%,2)</f>
        <v>16122.1</v>
      </c>
      <c r="F72" s="47">
        <v>2.57</v>
      </c>
      <c r="G72" s="48">
        <v>1</v>
      </c>
      <c r="H72" s="40">
        <f>ROUND(E72*F72*G72,2)</f>
        <v>41433.8</v>
      </c>
      <c r="I72" s="1"/>
      <c r="J72" s="1"/>
      <c r="L72" s="42"/>
      <c r="M72" s="42"/>
      <c r="N72" s="42"/>
      <c r="O72" s="42"/>
      <c r="P72" s="42"/>
      <c r="Q72" s="43"/>
      <c r="R72" s="1"/>
      <c r="S72" s="1"/>
    </row>
    <row r="73" spans="1:19" s="4" customFormat="1" ht="15.75">
      <c r="A73" s="3">
        <v>17</v>
      </c>
      <c r="B73" s="26" t="s">
        <v>200</v>
      </c>
      <c r="C73" s="27" t="s">
        <v>45</v>
      </c>
      <c r="D73" s="28"/>
      <c r="E73" s="37"/>
      <c r="F73" s="30"/>
      <c r="G73" s="48"/>
      <c r="H73" s="40"/>
      <c r="I73" s="1"/>
      <c r="J73" s="1"/>
      <c r="L73" s="42"/>
      <c r="M73" s="42"/>
      <c r="N73" s="42"/>
      <c r="O73" s="42"/>
      <c r="P73" s="42"/>
      <c r="Q73" s="43"/>
      <c r="R73" s="1"/>
      <c r="S73" s="1"/>
    </row>
    <row r="74" spans="1:18" ht="31.5">
      <c r="A74" s="7">
        <v>49</v>
      </c>
      <c r="B74" s="45" t="s">
        <v>201</v>
      </c>
      <c r="C74" s="46" t="s">
        <v>46</v>
      </c>
      <c r="D74" s="28"/>
      <c r="E74" s="37">
        <f>ROUND(26709.9*1.006*60%,2)</f>
        <v>16122.1</v>
      </c>
      <c r="F74" s="47">
        <v>1.79</v>
      </c>
      <c r="G74" s="48">
        <v>1</v>
      </c>
      <c r="H74" s="40">
        <f>ROUND(E74*F74*G74,2)</f>
        <v>28858.56</v>
      </c>
      <c r="L74" s="42"/>
      <c r="M74" s="42"/>
      <c r="N74" s="42"/>
      <c r="O74" s="42"/>
      <c r="P74" s="42"/>
      <c r="Q74" s="43"/>
      <c r="R74" s="4"/>
    </row>
    <row r="75" spans="1:18" ht="15.75">
      <c r="A75" s="3">
        <v>18</v>
      </c>
      <c r="B75" s="26" t="s">
        <v>202</v>
      </c>
      <c r="C75" s="27" t="s">
        <v>47</v>
      </c>
      <c r="D75" s="28"/>
      <c r="E75" s="37"/>
      <c r="F75" s="30"/>
      <c r="G75" s="48"/>
      <c r="H75" s="40"/>
      <c r="L75" s="42"/>
      <c r="M75" s="42"/>
      <c r="N75" s="42"/>
      <c r="O75" s="42"/>
      <c r="P75" s="42"/>
      <c r="Q75" s="43"/>
      <c r="R75" s="4"/>
    </row>
    <row r="76" spans="1:19" ht="31.5">
      <c r="A76" s="7">
        <v>50</v>
      </c>
      <c r="B76" s="45" t="s">
        <v>203</v>
      </c>
      <c r="C76" s="46" t="s">
        <v>48</v>
      </c>
      <c r="D76" s="28"/>
      <c r="E76" s="37">
        <f>ROUND(26709.9*1.006*60%,2)</f>
        <v>16122.1</v>
      </c>
      <c r="F76" s="47">
        <v>1.6</v>
      </c>
      <c r="G76" s="48">
        <v>1</v>
      </c>
      <c r="H76" s="40">
        <f>ROUND(E76*F76*G76,2)</f>
        <v>25795.36</v>
      </c>
      <c r="L76" s="42"/>
      <c r="M76" s="42"/>
      <c r="N76" s="42"/>
      <c r="O76" s="42"/>
      <c r="P76" s="42"/>
      <c r="Q76" s="43"/>
      <c r="S76" s="4"/>
    </row>
    <row r="77" spans="1:19" ht="31.5">
      <c r="A77" s="7">
        <v>51</v>
      </c>
      <c r="B77" s="45" t="s">
        <v>204</v>
      </c>
      <c r="C77" s="46" t="s">
        <v>49</v>
      </c>
      <c r="D77" s="28"/>
      <c r="E77" s="37">
        <f>ROUND(26709.9*1.006*60%,2)</f>
        <v>16122.1</v>
      </c>
      <c r="F77" s="47">
        <v>3.25</v>
      </c>
      <c r="G77" s="48">
        <v>1</v>
      </c>
      <c r="H77" s="40">
        <f>ROUND(E77*F77*G77,2)</f>
        <v>52396.83</v>
      </c>
      <c r="L77" s="42"/>
      <c r="M77" s="42"/>
      <c r="N77" s="42"/>
      <c r="O77" s="42"/>
      <c r="P77" s="42"/>
      <c r="Q77" s="43"/>
      <c r="R77" s="4"/>
      <c r="S77" s="4"/>
    </row>
    <row r="78" spans="1:17" ht="31.5">
      <c r="A78" s="7">
        <v>52</v>
      </c>
      <c r="B78" s="45" t="s">
        <v>205</v>
      </c>
      <c r="C78" s="46" t="s">
        <v>50</v>
      </c>
      <c r="D78" s="28"/>
      <c r="E78" s="37">
        <f>ROUND(26709.9*1.006*60%,2)</f>
        <v>16122.1</v>
      </c>
      <c r="F78" s="47">
        <v>3.18</v>
      </c>
      <c r="G78" s="48">
        <v>1</v>
      </c>
      <c r="H78" s="40">
        <f>ROUND(E78*F78*G78,2)</f>
        <v>51268.28</v>
      </c>
      <c r="L78" s="42"/>
      <c r="M78" s="42"/>
      <c r="N78" s="42"/>
      <c r="O78" s="42"/>
      <c r="P78" s="42"/>
      <c r="Q78" s="43"/>
    </row>
    <row r="79" spans="1:18" ht="15.75">
      <c r="A79" s="7">
        <v>53</v>
      </c>
      <c r="B79" s="45" t="s">
        <v>206</v>
      </c>
      <c r="C79" s="46" t="s">
        <v>51</v>
      </c>
      <c r="D79" s="28"/>
      <c r="E79" s="37">
        <f>ROUND(26709.9*1.006*60%,2)</f>
        <v>16122.1</v>
      </c>
      <c r="F79" s="47">
        <v>0.8</v>
      </c>
      <c r="G79" s="48">
        <v>1</v>
      </c>
      <c r="H79" s="40">
        <f>ROUND(E79*F79*G79,2)</f>
        <v>12897.68</v>
      </c>
      <c r="L79" s="42"/>
      <c r="M79" s="42"/>
      <c r="N79" s="42"/>
      <c r="O79" s="42"/>
      <c r="P79" s="42"/>
      <c r="Q79" s="43"/>
      <c r="R79" s="4"/>
    </row>
    <row r="80" spans="1:18" ht="15.75">
      <c r="A80" s="3">
        <v>19</v>
      </c>
      <c r="B80" s="26" t="s">
        <v>207</v>
      </c>
      <c r="C80" s="27" t="s">
        <v>52</v>
      </c>
      <c r="D80" s="28"/>
      <c r="E80" s="37"/>
      <c r="F80" s="64"/>
      <c r="G80" s="48"/>
      <c r="H80" s="40"/>
      <c r="L80" s="42"/>
      <c r="M80" s="42"/>
      <c r="N80" s="42"/>
      <c r="O80" s="42"/>
      <c r="P80" s="42"/>
      <c r="Q80" s="43"/>
      <c r="R80" s="4"/>
    </row>
    <row r="81" spans="1:18" ht="31.5">
      <c r="A81" s="7">
        <v>54</v>
      </c>
      <c r="B81" s="7" t="s">
        <v>208</v>
      </c>
      <c r="C81" s="54" t="s">
        <v>56</v>
      </c>
      <c r="D81" s="28"/>
      <c r="E81" s="37">
        <f>ROUND(26709.9*1.006*60%,2)</f>
        <v>16122.1</v>
      </c>
      <c r="F81" s="65">
        <v>2.35</v>
      </c>
      <c r="G81" s="48">
        <v>1</v>
      </c>
      <c r="H81" s="40">
        <f aca="true" t="shared" si="4" ref="H81:H91">ROUND(E81*F81*G81,2)</f>
        <v>37886.94</v>
      </c>
      <c r="L81" s="42"/>
      <c r="M81" s="42"/>
      <c r="N81" s="42"/>
      <c r="O81" s="42"/>
      <c r="P81" s="42"/>
      <c r="Q81" s="43"/>
      <c r="R81" s="4"/>
    </row>
    <row r="82" spans="1:18" ht="31.5">
      <c r="A82" s="7">
        <v>55</v>
      </c>
      <c r="B82" s="7" t="s">
        <v>209</v>
      </c>
      <c r="C82" s="54" t="s">
        <v>57</v>
      </c>
      <c r="D82" s="28"/>
      <c r="E82" s="37">
        <f>ROUND(26709.9*1.006*60%,2)</f>
        <v>16122.1</v>
      </c>
      <c r="F82" s="65">
        <v>2.48</v>
      </c>
      <c r="G82" s="48">
        <v>1</v>
      </c>
      <c r="H82" s="40">
        <f t="shared" si="4"/>
        <v>39982.81</v>
      </c>
      <c r="L82" s="42"/>
      <c r="M82" s="42"/>
      <c r="N82" s="42"/>
      <c r="O82" s="42"/>
      <c r="P82" s="42"/>
      <c r="Q82" s="43"/>
      <c r="R82" s="4"/>
    </row>
    <row r="83" spans="1:18" ht="47.25">
      <c r="A83" s="7">
        <v>56</v>
      </c>
      <c r="B83" s="45" t="s">
        <v>210</v>
      </c>
      <c r="C83" s="46" t="s">
        <v>321</v>
      </c>
      <c r="D83" s="28"/>
      <c r="E83" s="37">
        <f>ROUND(26709.9*1.006*60%,2)</f>
        <v>16122.1</v>
      </c>
      <c r="F83" s="65">
        <v>2.17</v>
      </c>
      <c r="G83" s="48">
        <v>1</v>
      </c>
      <c r="H83" s="40">
        <f t="shared" si="4"/>
        <v>34984.96</v>
      </c>
      <c r="L83" s="42"/>
      <c r="M83" s="42"/>
      <c r="N83" s="42"/>
      <c r="O83" s="42"/>
      <c r="P83" s="42"/>
      <c r="Q83" s="43"/>
      <c r="R83" s="4"/>
    </row>
    <row r="84" spans="1:17" ht="63">
      <c r="A84" s="7">
        <v>57</v>
      </c>
      <c r="B84" s="45" t="s">
        <v>304</v>
      </c>
      <c r="C84" s="46" t="s">
        <v>390</v>
      </c>
      <c r="D84" s="28"/>
      <c r="E84" s="37">
        <f aca="true" t="shared" si="5" ref="E84:E91">ROUND(26709.9*1.006*60%,2)</f>
        <v>16122.1</v>
      </c>
      <c r="F84" s="65">
        <v>2.44</v>
      </c>
      <c r="G84" s="48">
        <v>1</v>
      </c>
      <c r="H84" s="40">
        <f t="shared" si="4"/>
        <v>39337.92</v>
      </c>
      <c r="L84" s="42"/>
      <c r="M84" s="42"/>
      <c r="N84" s="42"/>
      <c r="O84" s="42"/>
      <c r="P84" s="42"/>
      <c r="Q84" s="43"/>
    </row>
    <row r="85" spans="1:19" s="4" customFormat="1" ht="15.75">
      <c r="A85" s="7">
        <v>58</v>
      </c>
      <c r="B85" s="45" t="s">
        <v>309</v>
      </c>
      <c r="C85" s="46" t="s">
        <v>53</v>
      </c>
      <c r="D85" s="28"/>
      <c r="E85" s="37">
        <f t="shared" si="5"/>
        <v>16122.1</v>
      </c>
      <c r="F85" s="47">
        <v>0.74</v>
      </c>
      <c r="G85" s="48">
        <v>1</v>
      </c>
      <c r="H85" s="40">
        <f t="shared" si="4"/>
        <v>11930.35</v>
      </c>
      <c r="I85" s="1"/>
      <c r="J85" s="1"/>
      <c r="L85" s="42"/>
      <c r="M85" s="42"/>
      <c r="N85" s="42"/>
      <c r="O85" s="42"/>
      <c r="P85" s="42"/>
      <c r="Q85" s="43"/>
      <c r="R85" s="1"/>
      <c r="S85" s="1"/>
    </row>
    <row r="86" spans="1:19" s="4" customFormat="1" ht="15.75">
      <c r="A86" s="7">
        <v>59</v>
      </c>
      <c r="B86" s="45" t="s">
        <v>310</v>
      </c>
      <c r="C86" s="46" t="s">
        <v>54</v>
      </c>
      <c r="D86" s="28"/>
      <c r="E86" s="37">
        <f t="shared" si="5"/>
        <v>16122.1</v>
      </c>
      <c r="F86" s="47">
        <v>1.44</v>
      </c>
      <c r="G86" s="48">
        <v>1</v>
      </c>
      <c r="H86" s="40">
        <f t="shared" si="4"/>
        <v>23215.82</v>
      </c>
      <c r="I86" s="1"/>
      <c r="J86" s="1"/>
      <c r="L86" s="42"/>
      <c r="M86" s="42"/>
      <c r="N86" s="42"/>
      <c r="O86" s="42"/>
      <c r="P86" s="42"/>
      <c r="Q86" s="43"/>
      <c r="S86" s="1"/>
    </row>
    <row r="87" spans="1:19" s="4" customFormat="1" ht="15.75">
      <c r="A87" s="7">
        <v>60</v>
      </c>
      <c r="B87" s="45" t="s">
        <v>311</v>
      </c>
      <c r="C87" s="46" t="s">
        <v>55</v>
      </c>
      <c r="D87" s="28"/>
      <c r="E87" s="37">
        <f t="shared" si="5"/>
        <v>16122.1</v>
      </c>
      <c r="F87" s="47">
        <v>2.22</v>
      </c>
      <c r="G87" s="48">
        <v>1</v>
      </c>
      <c r="H87" s="40">
        <f t="shared" si="4"/>
        <v>35791.06</v>
      </c>
      <c r="I87" s="1"/>
      <c r="J87" s="1"/>
      <c r="L87" s="42"/>
      <c r="M87" s="42"/>
      <c r="N87" s="42"/>
      <c r="O87" s="42"/>
      <c r="P87" s="42"/>
      <c r="Q87" s="43"/>
      <c r="S87" s="1"/>
    </row>
    <row r="88" spans="1:19" s="4" customFormat="1" ht="15.75">
      <c r="A88" s="7">
        <v>61</v>
      </c>
      <c r="B88" s="45" t="s">
        <v>312</v>
      </c>
      <c r="C88" s="46" t="s">
        <v>147</v>
      </c>
      <c r="D88" s="28"/>
      <c r="E88" s="37">
        <f t="shared" si="5"/>
        <v>16122.1</v>
      </c>
      <c r="F88" s="47">
        <v>2.93</v>
      </c>
      <c r="G88" s="48">
        <v>1</v>
      </c>
      <c r="H88" s="40">
        <f t="shared" si="4"/>
        <v>47237.75</v>
      </c>
      <c r="I88" s="1"/>
      <c r="J88" s="1"/>
      <c r="L88" s="42"/>
      <c r="M88" s="42"/>
      <c r="N88" s="42"/>
      <c r="O88" s="42"/>
      <c r="P88" s="42"/>
      <c r="Q88" s="43"/>
      <c r="R88" s="1"/>
      <c r="S88" s="1"/>
    </row>
    <row r="89" spans="1:19" ht="15.75">
      <c r="A89" s="7">
        <v>62</v>
      </c>
      <c r="B89" s="45" t="s">
        <v>313</v>
      </c>
      <c r="C89" s="46" t="s">
        <v>148</v>
      </c>
      <c r="D89" s="28"/>
      <c r="E89" s="37">
        <f t="shared" si="5"/>
        <v>16122.1</v>
      </c>
      <c r="F89" s="47">
        <v>3.14</v>
      </c>
      <c r="G89" s="48">
        <v>1</v>
      </c>
      <c r="H89" s="40">
        <f t="shared" si="4"/>
        <v>50623.39</v>
      </c>
      <c r="L89" s="42"/>
      <c r="M89" s="42"/>
      <c r="N89" s="42"/>
      <c r="O89" s="42"/>
      <c r="P89" s="42"/>
      <c r="Q89" s="43"/>
      <c r="S89" s="4"/>
    </row>
    <row r="90" spans="1:18" s="4" customFormat="1" ht="15.75">
      <c r="A90" s="7">
        <v>63</v>
      </c>
      <c r="B90" s="45" t="s">
        <v>314</v>
      </c>
      <c r="C90" s="46" t="s">
        <v>149</v>
      </c>
      <c r="D90" s="28"/>
      <c r="E90" s="37">
        <f t="shared" si="5"/>
        <v>16122.1</v>
      </c>
      <c r="F90" s="47">
        <v>3.8</v>
      </c>
      <c r="G90" s="48">
        <v>1</v>
      </c>
      <c r="H90" s="40">
        <f t="shared" si="4"/>
        <v>61263.98</v>
      </c>
      <c r="I90" s="1"/>
      <c r="J90" s="1"/>
      <c r="L90" s="42"/>
      <c r="M90" s="42"/>
      <c r="N90" s="42"/>
      <c r="O90" s="42"/>
      <c r="P90" s="42"/>
      <c r="Q90" s="43"/>
      <c r="R90" s="1"/>
    </row>
    <row r="91" spans="1:18" s="4" customFormat="1" ht="15.75">
      <c r="A91" s="7">
        <v>64</v>
      </c>
      <c r="B91" s="45" t="s">
        <v>315</v>
      </c>
      <c r="C91" s="46" t="s">
        <v>150</v>
      </c>
      <c r="D91" s="28"/>
      <c r="E91" s="37">
        <f t="shared" si="5"/>
        <v>16122.1</v>
      </c>
      <c r="F91" s="47">
        <v>4.7</v>
      </c>
      <c r="G91" s="48">
        <v>1</v>
      </c>
      <c r="H91" s="40">
        <f t="shared" si="4"/>
        <v>75773.87</v>
      </c>
      <c r="I91" s="1"/>
      <c r="J91" s="1"/>
      <c r="L91" s="42"/>
      <c r="M91" s="42"/>
      <c r="N91" s="42"/>
      <c r="O91" s="42"/>
      <c r="P91" s="42"/>
      <c r="Q91" s="43"/>
      <c r="R91" s="1"/>
    </row>
    <row r="92" spans="1:18" s="4" customFormat="1" ht="15.75">
      <c r="A92" s="7">
        <v>65</v>
      </c>
      <c r="B92" s="45" t="s">
        <v>316</v>
      </c>
      <c r="C92" s="46" t="s">
        <v>497</v>
      </c>
      <c r="D92" s="66">
        <v>0.0366</v>
      </c>
      <c r="E92" s="37">
        <f>ROUND(26709.9*60%,2)</f>
        <v>16025.94</v>
      </c>
      <c r="F92" s="47">
        <v>22.62</v>
      </c>
      <c r="G92" s="48">
        <v>1</v>
      </c>
      <c r="H92" s="50">
        <f>ROUND((E92*F92*((1-D92)+D92*G92*1.006)+E92*1.006*0),2)</f>
        <v>362586.37</v>
      </c>
      <c r="I92" s="1"/>
      <c r="J92" s="1"/>
      <c r="L92" s="42"/>
      <c r="M92" s="42"/>
      <c r="N92" s="42"/>
      <c r="O92" s="42"/>
      <c r="P92" s="42"/>
      <c r="Q92" s="43"/>
      <c r="R92" s="1"/>
    </row>
    <row r="93" spans="1:17" ht="31.5">
      <c r="A93" s="7">
        <v>66</v>
      </c>
      <c r="B93" s="45" t="s">
        <v>317</v>
      </c>
      <c r="C93" s="46" t="s">
        <v>385</v>
      </c>
      <c r="D93" s="49">
        <v>0.7838</v>
      </c>
      <c r="E93" s="37">
        <f>ROUND(26709.9*60%,2)</f>
        <v>16025.94</v>
      </c>
      <c r="F93" s="47">
        <v>4.09</v>
      </c>
      <c r="G93" s="48">
        <v>1</v>
      </c>
      <c r="H93" s="50">
        <f>ROUND((E93*F93*((1-D93)+D93*G93*1.006)+E93*1.006*0),2)</f>
        <v>65854.34</v>
      </c>
      <c r="L93" s="42"/>
      <c r="M93" s="42"/>
      <c r="N93" s="42"/>
      <c r="O93" s="42"/>
      <c r="P93" s="42"/>
      <c r="Q93" s="43"/>
    </row>
    <row r="94" spans="1:19" ht="31.5">
      <c r="A94" s="7">
        <v>67</v>
      </c>
      <c r="B94" s="45" t="s">
        <v>318</v>
      </c>
      <c r="C94" s="46" t="s">
        <v>386</v>
      </c>
      <c r="D94" s="49">
        <v>0.8264</v>
      </c>
      <c r="E94" s="37">
        <f>ROUND(26709.9*60%,2)</f>
        <v>16025.94</v>
      </c>
      <c r="F94" s="47">
        <v>4.96</v>
      </c>
      <c r="G94" s="48">
        <v>1</v>
      </c>
      <c r="H94" s="50">
        <f>ROUND((E94*F94*((1-D94)+D94*G94*1.006)+E94*1.006*0),2)</f>
        <v>79882.8</v>
      </c>
      <c r="L94" s="42"/>
      <c r="M94" s="42"/>
      <c r="N94" s="42"/>
      <c r="O94" s="42"/>
      <c r="P94" s="42"/>
      <c r="Q94" s="43"/>
      <c r="S94" s="4"/>
    </row>
    <row r="95" spans="1:19" ht="31.5">
      <c r="A95" s="7">
        <v>68</v>
      </c>
      <c r="B95" s="45" t="s">
        <v>319</v>
      </c>
      <c r="C95" s="46" t="s">
        <v>387</v>
      </c>
      <c r="D95" s="49">
        <v>0.3186</v>
      </c>
      <c r="E95" s="37">
        <f>ROUND(26709.9*60%,2)</f>
        <v>16025.94</v>
      </c>
      <c r="F95" s="47">
        <v>13.27</v>
      </c>
      <c r="G95" s="48">
        <v>1</v>
      </c>
      <c r="H95" s="50">
        <f>ROUND((E95*F95*((1-D95)+D95*G95*1.006)+E95*1.006*0),2)</f>
        <v>213070.75</v>
      </c>
      <c r="L95" s="42"/>
      <c r="M95" s="42"/>
      <c r="N95" s="42"/>
      <c r="O95" s="42"/>
      <c r="P95" s="42"/>
      <c r="Q95" s="43"/>
      <c r="S95" s="4"/>
    </row>
    <row r="96" spans="1:18" s="4" customFormat="1" ht="31.5">
      <c r="A96" s="7">
        <v>69</v>
      </c>
      <c r="B96" s="45" t="s">
        <v>320</v>
      </c>
      <c r="C96" s="46" t="s">
        <v>388</v>
      </c>
      <c r="D96" s="49">
        <v>0.1669</v>
      </c>
      <c r="E96" s="37">
        <f>ROUND(26709.9*60%,2)</f>
        <v>16025.94</v>
      </c>
      <c r="F96" s="47">
        <v>25.33</v>
      </c>
      <c r="G96" s="48">
        <v>1</v>
      </c>
      <c r="H96" s="50">
        <f>ROUND((E96*F96*((1-D96)+D96*G96*1.006)+E96*1.006*0),2)</f>
        <v>406343.57</v>
      </c>
      <c r="I96" s="1"/>
      <c r="J96" s="1"/>
      <c r="L96" s="42"/>
      <c r="M96" s="42"/>
      <c r="N96" s="42"/>
      <c r="O96" s="42"/>
      <c r="P96" s="42"/>
      <c r="Q96" s="43"/>
      <c r="R96" s="1"/>
    </row>
    <row r="97" spans="1:17" ht="47.25">
      <c r="A97" s="7">
        <v>70</v>
      </c>
      <c r="B97" s="45" t="s">
        <v>322</v>
      </c>
      <c r="C97" s="46" t="s">
        <v>368</v>
      </c>
      <c r="D97" s="28"/>
      <c r="E97" s="37">
        <f>ROUND(26709.9*1.006*60%,2)</f>
        <v>16122.1</v>
      </c>
      <c r="F97" s="47">
        <v>0.2</v>
      </c>
      <c r="G97" s="48">
        <v>1</v>
      </c>
      <c r="H97" s="40">
        <f>ROUND(E97*F97*G97,2)</f>
        <v>3224.42</v>
      </c>
      <c r="L97" s="42"/>
      <c r="M97" s="42"/>
      <c r="N97" s="42"/>
      <c r="O97" s="42"/>
      <c r="P97" s="42"/>
      <c r="Q97" s="43"/>
    </row>
    <row r="98" spans="1:17" ht="47.25">
      <c r="A98" s="7">
        <v>71</v>
      </c>
      <c r="B98" s="45" t="s">
        <v>323</v>
      </c>
      <c r="C98" s="46" t="s">
        <v>369</v>
      </c>
      <c r="D98" s="28"/>
      <c r="E98" s="37">
        <f>ROUND(26709.9*1.006*60%,2)</f>
        <v>16122.1</v>
      </c>
      <c r="F98" s="47">
        <v>0.74</v>
      </c>
      <c r="G98" s="48">
        <v>1</v>
      </c>
      <c r="H98" s="40">
        <f>ROUND(E98*F98*G98,2)</f>
        <v>11930.35</v>
      </c>
      <c r="L98" s="42"/>
      <c r="M98" s="42"/>
      <c r="N98" s="42"/>
      <c r="O98" s="42"/>
      <c r="P98" s="42"/>
      <c r="Q98" s="43"/>
    </row>
    <row r="99" spans="1:19" s="4" customFormat="1" ht="47.25">
      <c r="A99" s="7">
        <v>72</v>
      </c>
      <c r="B99" s="45" t="s">
        <v>324</v>
      </c>
      <c r="C99" s="46" t="s">
        <v>370</v>
      </c>
      <c r="D99" s="28"/>
      <c r="E99" s="37">
        <f>ROUND(26709.9*1.006*60%,2)</f>
        <v>16122.1</v>
      </c>
      <c r="F99" s="47">
        <v>1.68</v>
      </c>
      <c r="G99" s="48">
        <v>1</v>
      </c>
      <c r="H99" s="40">
        <f>ROUND(E99*F99*G99,2)</f>
        <v>27085.13</v>
      </c>
      <c r="I99" s="1"/>
      <c r="J99" s="1"/>
      <c r="L99" s="42"/>
      <c r="M99" s="42"/>
      <c r="N99" s="42"/>
      <c r="O99" s="42"/>
      <c r="P99" s="42"/>
      <c r="Q99" s="43"/>
      <c r="R99" s="1"/>
      <c r="S99" s="1"/>
    </row>
    <row r="100" spans="1:19" ht="47.25">
      <c r="A100" s="7">
        <v>73</v>
      </c>
      <c r="B100" s="45" t="s">
        <v>325</v>
      </c>
      <c r="C100" s="46" t="s">
        <v>371</v>
      </c>
      <c r="D100" s="28"/>
      <c r="E100" s="37">
        <f>ROUND(26709.9*1.006*60%,2)</f>
        <v>16122.1</v>
      </c>
      <c r="F100" s="47">
        <v>3.11</v>
      </c>
      <c r="G100" s="48">
        <v>1</v>
      </c>
      <c r="H100" s="40">
        <f>ROUND(E100*F100*G100,2)</f>
        <v>50139.73</v>
      </c>
      <c r="L100" s="42"/>
      <c r="M100" s="42"/>
      <c r="N100" s="42"/>
      <c r="O100" s="42"/>
      <c r="P100" s="42"/>
      <c r="Q100" s="43"/>
      <c r="R100" s="4"/>
      <c r="S100" s="4"/>
    </row>
    <row r="101" spans="1:19" s="4" customFormat="1" ht="31.5">
      <c r="A101" s="7">
        <v>74</v>
      </c>
      <c r="B101" s="45" t="s">
        <v>326</v>
      </c>
      <c r="C101" s="46" t="s">
        <v>381</v>
      </c>
      <c r="D101" s="67">
        <v>0.5347</v>
      </c>
      <c r="E101" s="37">
        <f aca="true" t="shared" si="6" ref="E101:E112">ROUND(26709.9*60%,2)</f>
        <v>16025.94</v>
      </c>
      <c r="F101" s="47">
        <v>0.39</v>
      </c>
      <c r="G101" s="48">
        <v>1</v>
      </c>
      <c r="H101" s="50">
        <f aca="true" t="shared" si="7" ref="H101:H112">ROUND((E101*F101*((1-D101)+D101*G101*1.006)+E101*1.006*0),2)</f>
        <v>6270.17</v>
      </c>
      <c r="I101" s="1"/>
      <c r="J101" s="1"/>
      <c r="L101" s="42"/>
      <c r="M101" s="42"/>
      <c r="N101" s="42"/>
      <c r="O101" s="42"/>
      <c r="P101" s="42"/>
      <c r="Q101" s="43"/>
      <c r="S101" s="1"/>
    </row>
    <row r="102" spans="1:18" ht="31.5">
      <c r="A102" s="7">
        <v>75</v>
      </c>
      <c r="B102" s="45" t="s">
        <v>327</v>
      </c>
      <c r="C102" s="46" t="s">
        <v>382</v>
      </c>
      <c r="D102" s="67">
        <v>0.5347</v>
      </c>
      <c r="E102" s="37">
        <f t="shared" si="6"/>
        <v>16025.94</v>
      </c>
      <c r="F102" s="47">
        <v>1.45</v>
      </c>
      <c r="G102" s="48">
        <v>1</v>
      </c>
      <c r="H102" s="50">
        <f t="shared" si="7"/>
        <v>23312.16</v>
      </c>
      <c r="L102" s="42"/>
      <c r="M102" s="42"/>
      <c r="N102" s="42"/>
      <c r="O102" s="42"/>
      <c r="P102" s="42"/>
      <c r="Q102" s="43"/>
      <c r="R102" s="4"/>
    </row>
    <row r="103" spans="1:17" s="4" customFormat="1" ht="31.5">
      <c r="A103" s="7">
        <v>76</v>
      </c>
      <c r="B103" s="45" t="s">
        <v>328</v>
      </c>
      <c r="C103" s="46" t="s">
        <v>383</v>
      </c>
      <c r="D103" s="67">
        <v>0.5347</v>
      </c>
      <c r="E103" s="37">
        <f t="shared" si="6"/>
        <v>16025.94</v>
      </c>
      <c r="F103" s="47">
        <v>3.04</v>
      </c>
      <c r="G103" s="48">
        <v>1</v>
      </c>
      <c r="H103" s="50">
        <f t="shared" si="7"/>
        <v>48875.16</v>
      </c>
      <c r="I103" s="1"/>
      <c r="J103" s="1"/>
      <c r="L103" s="42"/>
      <c r="M103" s="42"/>
      <c r="N103" s="42"/>
      <c r="O103" s="42"/>
      <c r="P103" s="42"/>
      <c r="Q103" s="43"/>
    </row>
    <row r="104" spans="1:17" ht="31.5">
      <c r="A104" s="7">
        <v>77</v>
      </c>
      <c r="B104" s="45" t="s">
        <v>329</v>
      </c>
      <c r="C104" s="46" t="s">
        <v>384</v>
      </c>
      <c r="D104" s="67">
        <v>0.5347</v>
      </c>
      <c r="E104" s="37">
        <f t="shared" si="6"/>
        <v>16025.94</v>
      </c>
      <c r="F104" s="47">
        <v>5.63</v>
      </c>
      <c r="G104" s="48">
        <v>1</v>
      </c>
      <c r="H104" s="50">
        <f t="shared" si="7"/>
        <v>90515.51</v>
      </c>
      <c r="L104" s="42"/>
      <c r="M104" s="42"/>
      <c r="N104" s="42"/>
      <c r="O104" s="42"/>
      <c r="P104" s="42"/>
      <c r="Q104" s="43"/>
    </row>
    <row r="105" spans="1:19" ht="63">
      <c r="A105" s="7">
        <v>78</v>
      </c>
      <c r="B105" s="45" t="s">
        <v>330</v>
      </c>
      <c r="C105" s="54" t="s">
        <v>380</v>
      </c>
      <c r="D105" s="67">
        <v>0.0846</v>
      </c>
      <c r="E105" s="37">
        <f t="shared" si="6"/>
        <v>16025.94</v>
      </c>
      <c r="F105" s="47">
        <v>2.78</v>
      </c>
      <c r="G105" s="48">
        <v>1</v>
      </c>
      <c r="H105" s="50">
        <f t="shared" si="7"/>
        <v>44574.73</v>
      </c>
      <c r="L105" s="42"/>
      <c r="M105" s="42"/>
      <c r="N105" s="42"/>
      <c r="O105" s="42"/>
      <c r="P105" s="42"/>
      <c r="Q105" s="43"/>
      <c r="R105" s="4"/>
      <c r="S105" s="4"/>
    </row>
    <row r="106" spans="1:19" s="4" customFormat="1" ht="63">
      <c r="A106" s="7">
        <v>79</v>
      </c>
      <c r="B106" s="45" t="s">
        <v>331</v>
      </c>
      <c r="C106" s="54" t="s">
        <v>379</v>
      </c>
      <c r="D106" s="67">
        <v>0.2075</v>
      </c>
      <c r="E106" s="37">
        <f t="shared" si="6"/>
        <v>16025.94</v>
      </c>
      <c r="F106" s="47">
        <v>3.82</v>
      </c>
      <c r="G106" s="48">
        <v>1</v>
      </c>
      <c r="H106" s="50">
        <f t="shared" si="7"/>
        <v>61295.31</v>
      </c>
      <c r="I106" s="1"/>
      <c r="J106" s="1"/>
      <c r="L106" s="42"/>
      <c r="M106" s="42"/>
      <c r="N106" s="42"/>
      <c r="O106" s="42"/>
      <c r="P106" s="42"/>
      <c r="Q106" s="43"/>
      <c r="S106" s="1"/>
    </row>
    <row r="107" spans="1:17" s="4" customFormat="1" ht="63">
      <c r="A107" s="7">
        <v>80</v>
      </c>
      <c r="B107" s="45" t="s">
        <v>332</v>
      </c>
      <c r="C107" s="54" t="s">
        <v>378</v>
      </c>
      <c r="D107" s="67">
        <v>0.307</v>
      </c>
      <c r="E107" s="37">
        <f t="shared" si="6"/>
        <v>16025.94</v>
      </c>
      <c r="F107" s="47">
        <v>5.49</v>
      </c>
      <c r="G107" s="48">
        <v>1</v>
      </c>
      <c r="H107" s="50">
        <f t="shared" si="7"/>
        <v>88144.47</v>
      </c>
      <c r="I107" s="1"/>
      <c r="J107" s="1"/>
      <c r="L107" s="42"/>
      <c r="M107" s="42"/>
      <c r="N107" s="42"/>
      <c r="O107" s="42"/>
      <c r="P107" s="42"/>
      <c r="Q107" s="43"/>
    </row>
    <row r="108" spans="1:17" ht="63">
      <c r="A108" s="7">
        <v>81</v>
      </c>
      <c r="B108" s="45" t="s">
        <v>333</v>
      </c>
      <c r="C108" s="54" t="s">
        <v>377</v>
      </c>
      <c r="D108" s="67">
        <v>0.3788</v>
      </c>
      <c r="E108" s="37">
        <f t="shared" si="6"/>
        <v>16025.94</v>
      </c>
      <c r="F108" s="47">
        <v>8.02</v>
      </c>
      <c r="G108" s="48">
        <v>1</v>
      </c>
      <c r="H108" s="50">
        <f t="shared" si="7"/>
        <v>128820.16</v>
      </c>
      <c r="L108" s="42"/>
      <c r="M108" s="42"/>
      <c r="N108" s="42"/>
      <c r="O108" s="42"/>
      <c r="P108" s="42"/>
      <c r="Q108" s="43"/>
    </row>
    <row r="109" spans="1:19" s="4" customFormat="1" ht="63">
      <c r="A109" s="7">
        <v>82</v>
      </c>
      <c r="B109" s="45" t="s">
        <v>334</v>
      </c>
      <c r="C109" s="54" t="s">
        <v>376</v>
      </c>
      <c r="D109" s="67">
        <v>0.0082</v>
      </c>
      <c r="E109" s="37">
        <f t="shared" si="6"/>
        <v>16025.94</v>
      </c>
      <c r="F109" s="47">
        <v>24.85</v>
      </c>
      <c r="G109" s="48">
        <v>1</v>
      </c>
      <c r="H109" s="50">
        <f t="shared" si="7"/>
        <v>398264.2</v>
      </c>
      <c r="I109" s="1"/>
      <c r="J109" s="1"/>
      <c r="L109" s="42"/>
      <c r="M109" s="42"/>
      <c r="N109" s="42"/>
      <c r="O109" s="42"/>
      <c r="P109" s="42"/>
      <c r="Q109" s="43"/>
      <c r="R109" s="1"/>
      <c r="S109" s="1"/>
    </row>
    <row r="110" spans="1:19" ht="63">
      <c r="A110" s="7">
        <v>83</v>
      </c>
      <c r="B110" s="45" t="s">
        <v>335</v>
      </c>
      <c r="C110" s="54" t="s">
        <v>375</v>
      </c>
      <c r="D110" s="68">
        <v>0.0251</v>
      </c>
      <c r="E110" s="37">
        <f t="shared" si="6"/>
        <v>16025.94</v>
      </c>
      <c r="F110" s="47">
        <v>25.68</v>
      </c>
      <c r="G110" s="48">
        <v>1</v>
      </c>
      <c r="H110" s="50">
        <f t="shared" si="7"/>
        <v>411608.12</v>
      </c>
      <c r="L110" s="42"/>
      <c r="M110" s="42"/>
      <c r="N110" s="42"/>
      <c r="O110" s="42"/>
      <c r="P110" s="42"/>
      <c r="Q110" s="43"/>
      <c r="S110" s="4"/>
    </row>
    <row r="111" spans="1:17" s="4" customFormat="1" ht="63">
      <c r="A111" s="7">
        <v>84</v>
      </c>
      <c r="B111" s="45" t="s">
        <v>336</v>
      </c>
      <c r="C111" s="54" t="s">
        <v>374</v>
      </c>
      <c r="D111" s="67">
        <v>0.0581</v>
      </c>
      <c r="E111" s="37">
        <f t="shared" si="6"/>
        <v>16025.94</v>
      </c>
      <c r="F111" s="47">
        <v>27.45</v>
      </c>
      <c r="G111" s="48">
        <v>1</v>
      </c>
      <c r="H111" s="50">
        <f t="shared" si="7"/>
        <v>440065.41</v>
      </c>
      <c r="I111" s="1"/>
      <c r="J111" s="1"/>
      <c r="L111" s="42"/>
      <c r="M111" s="42"/>
      <c r="N111" s="42"/>
      <c r="O111" s="42"/>
      <c r="P111" s="42"/>
      <c r="Q111" s="43"/>
    </row>
    <row r="112" spans="1:17" ht="63">
      <c r="A112" s="7">
        <v>85</v>
      </c>
      <c r="B112" s="45" t="s">
        <v>337</v>
      </c>
      <c r="C112" s="54" t="s">
        <v>373</v>
      </c>
      <c r="D112" s="67">
        <v>0.0909</v>
      </c>
      <c r="E112" s="37">
        <f t="shared" si="6"/>
        <v>16025.94</v>
      </c>
      <c r="F112" s="47">
        <v>29.48</v>
      </c>
      <c r="G112" s="48">
        <v>1</v>
      </c>
      <c r="H112" s="50">
        <f t="shared" si="7"/>
        <v>472702.38</v>
      </c>
      <c r="L112" s="42"/>
      <c r="M112" s="42"/>
      <c r="N112" s="42"/>
      <c r="O112" s="42"/>
      <c r="P112" s="42"/>
      <c r="Q112" s="43"/>
    </row>
    <row r="113" spans="1:18" s="4" customFormat="1" ht="15.75">
      <c r="A113" s="7">
        <v>86</v>
      </c>
      <c r="B113" s="45" t="s">
        <v>349</v>
      </c>
      <c r="C113" s="46" t="s">
        <v>350</v>
      </c>
      <c r="D113" s="28"/>
      <c r="E113" s="37">
        <f>ROUND(26709.9*1.006*60%,2)</f>
        <v>16122.1</v>
      </c>
      <c r="F113" s="47">
        <v>2.62</v>
      </c>
      <c r="G113" s="48">
        <v>1</v>
      </c>
      <c r="H113" s="40">
        <f>ROUND(E113*F113*G113,2)</f>
        <v>42239.9</v>
      </c>
      <c r="I113" s="1"/>
      <c r="J113" s="1"/>
      <c r="L113" s="42"/>
      <c r="M113" s="42"/>
      <c r="N113" s="42"/>
      <c r="O113" s="42"/>
      <c r="P113" s="42"/>
      <c r="Q113" s="43"/>
      <c r="R113" s="1"/>
    </row>
    <row r="114" spans="1:19" s="4" customFormat="1" ht="47.25">
      <c r="A114" s="7">
        <v>87</v>
      </c>
      <c r="B114" s="45" t="s">
        <v>473</v>
      </c>
      <c r="C114" s="46" t="s">
        <v>425</v>
      </c>
      <c r="D114" s="49">
        <v>0.3002</v>
      </c>
      <c r="E114" s="37">
        <f aca="true" t="shared" si="8" ref="E114:E132">ROUND(26709.9*60%,2)</f>
        <v>16025.94</v>
      </c>
      <c r="F114" s="47">
        <v>0.34</v>
      </c>
      <c r="G114" s="48">
        <v>1</v>
      </c>
      <c r="H114" s="50">
        <f aca="true" t="shared" si="9" ref="H114:H132">ROUND((E114*F114*((1-D114)+D114*G114*1.006)+E114*1.006*0),2)</f>
        <v>5458.63</v>
      </c>
      <c r="I114" s="1"/>
      <c r="J114" s="1"/>
      <c r="L114" s="42"/>
      <c r="M114" s="42"/>
      <c r="N114" s="42"/>
      <c r="O114" s="42"/>
      <c r="P114" s="42"/>
      <c r="Q114" s="43"/>
      <c r="S114" s="1"/>
    </row>
    <row r="115" spans="1:18" s="4" customFormat="1" ht="47.25">
      <c r="A115" s="7">
        <v>88</v>
      </c>
      <c r="B115" s="45" t="s">
        <v>474</v>
      </c>
      <c r="C115" s="46" t="s">
        <v>426</v>
      </c>
      <c r="D115" s="49">
        <v>0.1802</v>
      </c>
      <c r="E115" s="37">
        <f t="shared" si="8"/>
        <v>16025.94</v>
      </c>
      <c r="F115" s="47">
        <v>0.77</v>
      </c>
      <c r="G115" s="48">
        <v>1</v>
      </c>
      <c r="H115" s="50">
        <f t="shared" si="9"/>
        <v>12353.32</v>
      </c>
      <c r="I115" s="1"/>
      <c r="J115" s="1"/>
      <c r="L115" s="42"/>
      <c r="M115" s="42"/>
      <c r="N115" s="42"/>
      <c r="O115" s="42"/>
      <c r="P115" s="42"/>
      <c r="Q115" s="43"/>
      <c r="R115" s="1"/>
    </row>
    <row r="116" spans="1:19" s="4" customFormat="1" ht="47.25">
      <c r="A116" s="7">
        <v>89</v>
      </c>
      <c r="B116" s="45" t="s">
        <v>475</v>
      </c>
      <c r="C116" s="46" t="s">
        <v>427</v>
      </c>
      <c r="D116" s="49">
        <v>0.2472</v>
      </c>
      <c r="E116" s="37">
        <f t="shared" si="8"/>
        <v>16025.94</v>
      </c>
      <c r="F116" s="47">
        <v>1.42</v>
      </c>
      <c r="G116" s="48">
        <v>1</v>
      </c>
      <c r="H116" s="50">
        <f t="shared" si="9"/>
        <v>22790.59</v>
      </c>
      <c r="I116" s="1"/>
      <c r="J116" s="1"/>
      <c r="L116" s="42"/>
      <c r="M116" s="42"/>
      <c r="N116" s="42"/>
      <c r="O116" s="42"/>
      <c r="P116" s="42"/>
      <c r="Q116" s="43"/>
      <c r="S116" s="1"/>
    </row>
    <row r="117" spans="1:18" s="4" customFormat="1" ht="47.25">
      <c r="A117" s="7">
        <v>90</v>
      </c>
      <c r="B117" s="45" t="s">
        <v>476</v>
      </c>
      <c r="C117" s="46" t="s">
        <v>428</v>
      </c>
      <c r="D117" s="49">
        <v>0.2333</v>
      </c>
      <c r="E117" s="37">
        <f t="shared" si="8"/>
        <v>16025.94</v>
      </c>
      <c r="F117" s="47">
        <v>1.96</v>
      </c>
      <c r="G117" s="48">
        <v>1</v>
      </c>
      <c r="H117" s="50">
        <f t="shared" si="9"/>
        <v>31454.81</v>
      </c>
      <c r="I117" s="1"/>
      <c r="J117" s="1"/>
      <c r="L117" s="42"/>
      <c r="M117" s="42"/>
      <c r="N117" s="42"/>
      <c r="O117" s="42"/>
      <c r="P117" s="42"/>
      <c r="Q117" s="43"/>
      <c r="R117" s="1"/>
    </row>
    <row r="118" spans="1:17" s="4" customFormat="1" ht="47.25">
      <c r="A118" s="7">
        <v>91</v>
      </c>
      <c r="B118" s="45" t="s">
        <v>477</v>
      </c>
      <c r="C118" s="46" t="s">
        <v>429</v>
      </c>
      <c r="D118" s="49">
        <v>0.435</v>
      </c>
      <c r="E118" s="37">
        <f t="shared" si="8"/>
        <v>16025.94</v>
      </c>
      <c r="F118" s="47">
        <v>3.05</v>
      </c>
      <c r="G118" s="48">
        <v>1</v>
      </c>
      <c r="H118" s="50">
        <f t="shared" si="9"/>
        <v>49006.69</v>
      </c>
      <c r="I118" s="1"/>
      <c r="J118" s="1"/>
      <c r="L118" s="42"/>
      <c r="M118" s="42"/>
      <c r="N118" s="42"/>
      <c r="O118" s="42"/>
      <c r="P118" s="42"/>
      <c r="Q118" s="43"/>
    </row>
    <row r="119" spans="1:18" s="4" customFormat="1" ht="47.25">
      <c r="A119" s="7">
        <v>92</v>
      </c>
      <c r="B119" s="45" t="s">
        <v>478</v>
      </c>
      <c r="C119" s="46" t="s">
        <v>430</v>
      </c>
      <c r="D119" s="49">
        <v>0.1053</v>
      </c>
      <c r="E119" s="37">
        <f t="shared" si="8"/>
        <v>16025.94</v>
      </c>
      <c r="F119" s="47">
        <v>3.82</v>
      </c>
      <c r="G119" s="48">
        <v>1</v>
      </c>
      <c r="H119" s="50">
        <f t="shared" si="9"/>
        <v>61257.77</v>
      </c>
      <c r="I119" s="1"/>
      <c r="J119" s="1"/>
      <c r="L119" s="42"/>
      <c r="M119" s="42"/>
      <c r="N119" s="42"/>
      <c r="O119" s="42"/>
      <c r="P119" s="42"/>
      <c r="Q119" s="43"/>
      <c r="R119" s="1"/>
    </row>
    <row r="120" spans="1:18" s="4" customFormat="1" ht="47.25">
      <c r="A120" s="7">
        <v>93</v>
      </c>
      <c r="B120" s="45" t="s">
        <v>479</v>
      </c>
      <c r="C120" s="46" t="s">
        <v>431</v>
      </c>
      <c r="D120" s="49">
        <v>0.0712</v>
      </c>
      <c r="E120" s="37">
        <f t="shared" si="8"/>
        <v>16025.94</v>
      </c>
      <c r="F120" s="47">
        <v>5.33</v>
      </c>
      <c r="G120" s="48">
        <v>1</v>
      </c>
      <c r="H120" s="50">
        <f t="shared" si="9"/>
        <v>85454.75</v>
      </c>
      <c r="I120" s="1"/>
      <c r="J120" s="1"/>
      <c r="L120" s="42"/>
      <c r="M120" s="42"/>
      <c r="N120" s="42"/>
      <c r="O120" s="42"/>
      <c r="P120" s="42"/>
      <c r="Q120" s="43"/>
      <c r="R120" s="1"/>
    </row>
    <row r="121" spans="1:17" s="4" customFormat="1" ht="47.25">
      <c r="A121" s="7">
        <v>94</v>
      </c>
      <c r="B121" s="45" t="s">
        <v>480</v>
      </c>
      <c r="C121" s="46" t="s">
        <v>432</v>
      </c>
      <c r="D121" s="49">
        <v>0.1595</v>
      </c>
      <c r="E121" s="37">
        <f t="shared" si="8"/>
        <v>16025.94</v>
      </c>
      <c r="F121" s="47">
        <v>7.27</v>
      </c>
      <c r="G121" s="48">
        <v>1</v>
      </c>
      <c r="H121" s="50">
        <f t="shared" si="9"/>
        <v>116620.08</v>
      </c>
      <c r="I121" s="1"/>
      <c r="J121" s="1"/>
      <c r="L121" s="42"/>
      <c r="M121" s="42"/>
      <c r="N121" s="42"/>
      <c r="O121" s="42"/>
      <c r="P121" s="42"/>
      <c r="Q121" s="43"/>
    </row>
    <row r="122" spans="1:17" s="4" customFormat="1" ht="47.25">
      <c r="A122" s="7">
        <v>95</v>
      </c>
      <c r="B122" s="45" t="s">
        <v>481</v>
      </c>
      <c r="C122" s="46" t="s">
        <v>433</v>
      </c>
      <c r="D122" s="49">
        <v>0.2557</v>
      </c>
      <c r="E122" s="37">
        <f t="shared" si="8"/>
        <v>16025.94</v>
      </c>
      <c r="F122" s="47">
        <v>8.32</v>
      </c>
      <c r="G122" s="48">
        <v>1</v>
      </c>
      <c r="H122" s="50">
        <f t="shared" si="9"/>
        <v>133540.38</v>
      </c>
      <c r="I122" s="1"/>
      <c r="J122" s="1"/>
      <c r="L122" s="42"/>
      <c r="M122" s="42"/>
      <c r="N122" s="42"/>
      <c r="O122" s="42"/>
      <c r="P122" s="42"/>
      <c r="Q122" s="43"/>
    </row>
    <row r="123" spans="1:18" s="4" customFormat="1" ht="47.25">
      <c r="A123" s="7">
        <v>96</v>
      </c>
      <c r="B123" s="45" t="s">
        <v>482</v>
      </c>
      <c r="C123" s="46" t="s">
        <v>434</v>
      </c>
      <c r="D123" s="49">
        <v>0.2383</v>
      </c>
      <c r="E123" s="37">
        <f t="shared" si="8"/>
        <v>16025.94</v>
      </c>
      <c r="F123" s="47">
        <v>9.98</v>
      </c>
      <c r="G123" s="48">
        <v>1</v>
      </c>
      <c r="H123" s="50">
        <f t="shared" si="9"/>
        <v>160167.56</v>
      </c>
      <c r="I123" s="1"/>
      <c r="J123" s="1"/>
      <c r="L123" s="42"/>
      <c r="M123" s="42"/>
      <c r="N123" s="42"/>
      <c r="O123" s="42"/>
      <c r="P123" s="42"/>
      <c r="Q123" s="43"/>
      <c r="R123" s="1"/>
    </row>
    <row r="124" spans="1:17" s="4" customFormat="1" ht="47.25">
      <c r="A124" s="7">
        <v>97</v>
      </c>
      <c r="B124" s="45" t="s">
        <v>483</v>
      </c>
      <c r="C124" s="46" t="s">
        <v>435</v>
      </c>
      <c r="D124" s="49">
        <v>0.1239</v>
      </c>
      <c r="E124" s="37">
        <f t="shared" si="8"/>
        <v>16025.94</v>
      </c>
      <c r="F124" s="47">
        <v>11.68</v>
      </c>
      <c r="G124" s="48">
        <v>1</v>
      </c>
      <c r="H124" s="50">
        <f t="shared" si="9"/>
        <v>187322.13</v>
      </c>
      <c r="I124" s="1"/>
      <c r="J124" s="1"/>
      <c r="L124" s="42"/>
      <c r="M124" s="42"/>
      <c r="N124" s="42"/>
      <c r="O124" s="42"/>
      <c r="P124" s="42"/>
      <c r="Q124" s="43"/>
    </row>
    <row r="125" spans="1:18" s="4" customFormat="1" ht="47.25">
      <c r="A125" s="7">
        <v>98</v>
      </c>
      <c r="B125" s="45" t="s">
        <v>484</v>
      </c>
      <c r="C125" s="46" t="s">
        <v>436</v>
      </c>
      <c r="D125" s="49">
        <v>0.0349</v>
      </c>
      <c r="E125" s="37">
        <f t="shared" si="8"/>
        <v>16025.94</v>
      </c>
      <c r="F125" s="47">
        <v>13.11</v>
      </c>
      <c r="G125" s="48">
        <v>1</v>
      </c>
      <c r="H125" s="50">
        <f t="shared" si="9"/>
        <v>210144.07</v>
      </c>
      <c r="I125" s="1"/>
      <c r="J125" s="1"/>
      <c r="L125" s="42"/>
      <c r="M125" s="42"/>
      <c r="N125" s="42"/>
      <c r="O125" s="42"/>
      <c r="P125" s="42"/>
      <c r="Q125" s="43"/>
      <c r="R125" s="1"/>
    </row>
    <row r="126" spans="1:17" s="4" customFormat="1" ht="47.25">
      <c r="A126" s="7">
        <v>99</v>
      </c>
      <c r="B126" s="45" t="s">
        <v>485</v>
      </c>
      <c r="C126" s="46" t="s">
        <v>437</v>
      </c>
      <c r="D126" s="49">
        <v>0.1459</v>
      </c>
      <c r="E126" s="37">
        <f t="shared" si="8"/>
        <v>16025.94</v>
      </c>
      <c r="F126" s="47">
        <v>14.6</v>
      </c>
      <c r="G126" s="48">
        <v>1</v>
      </c>
      <c r="H126" s="50">
        <f t="shared" si="9"/>
        <v>234183.55</v>
      </c>
      <c r="I126" s="1"/>
      <c r="J126" s="1"/>
      <c r="L126" s="42"/>
      <c r="M126" s="42"/>
      <c r="N126" s="42"/>
      <c r="O126" s="42"/>
      <c r="P126" s="42"/>
      <c r="Q126" s="43"/>
    </row>
    <row r="127" spans="1:18" s="4" customFormat="1" ht="47.25">
      <c r="A127" s="7">
        <v>100</v>
      </c>
      <c r="B127" s="45" t="s">
        <v>486</v>
      </c>
      <c r="C127" s="46" t="s">
        <v>438</v>
      </c>
      <c r="D127" s="49">
        <v>0.0357</v>
      </c>
      <c r="E127" s="37">
        <f t="shared" si="8"/>
        <v>16025.94</v>
      </c>
      <c r="F127" s="47">
        <v>17.2</v>
      </c>
      <c r="G127" s="48">
        <v>1</v>
      </c>
      <c r="H127" s="50">
        <f t="shared" si="9"/>
        <v>275705.21</v>
      </c>
      <c r="I127" s="1"/>
      <c r="J127" s="1"/>
      <c r="L127" s="42"/>
      <c r="M127" s="42"/>
      <c r="N127" s="42"/>
      <c r="O127" s="42"/>
      <c r="P127" s="42"/>
      <c r="Q127" s="43"/>
      <c r="R127" s="1"/>
    </row>
    <row r="128" spans="1:17" s="4" customFormat="1" ht="47.25">
      <c r="A128" s="7">
        <v>101</v>
      </c>
      <c r="B128" s="45" t="s">
        <v>487</v>
      </c>
      <c r="C128" s="46" t="s">
        <v>439</v>
      </c>
      <c r="D128" s="49">
        <v>0.0496</v>
      </c>
      <c r="E128" s="37">
        <f t="shared" si="8"/>
        <v>16025.94</v>
      </c>
      <c r="F128" s="47">
        <v>19.62</v>
      </c>
      <c r="G128" s="48">
        <v>1</v>
      </c>
      <c r="H128" s="50">
        <f t="shared" si="9"/>
        <v>314522.52</v>
      </c>
      <c r="I128" s="1"/>
      <c r="J128" s="1"/>
      <c r="L128" s="42"/>
      <c r="M128" s="42"/>
      <c r="N128" s="42"/>
      <c r="O128" s="42"/>
      <c r="P128" s="42"/>
      <c r="Q128" s="43"/>
    </row>
    <row r="129" spans="1:17" s="4" customFormat="1" ht="47.25">
      <c r="A129" s="7">
        <v>102</v>
      </c>
      <c r="B129" s="45" t="s">
        <v>488</v>
      </c>
      <c r="C129" s="46" t="s">
        <v>440</v>
      </c>
      <c r="D129" s="49">
        <v>0.0749</v>
      </c>
      <c r="E129" s="37">
        <f t="shared" si="8"/>
        <v>16025.94</v>
      </c>
      <c r="F129" s="47">
        <v>24.93</v>
      </c>
      <c r="G129" s="48">
        <v>1</v>
      </c>
      <c r="H129" s="50">
        <f t="shared" si="9"/>
        <v>399706.23</v>
      </c>
      <c r="I129" s="1"/>
      <c r="J129" s="1"/>
      <c r="L129" s="42"/>
      <c r="M129" s="42"/>
      <c r="N129" s="42"/>
      <c r="O129" s="42"/>
      <c r="P129" s="42"/>
      <c r="Q129" s="43"/>
    </row>
    <row r="130" spans="1:17" s="4" customFormat="1" ht="47.25">
      <c r="A130" s="7">
        <v>103</v>
      </c>
      <c r="B130" s="45" t="s">
        <v>489</v>
      </c>
      <c r="C130" s="46" t="s">
        <v>441</v>
      </c>
      <c r="D130" s="49">
        <v>0.0571</v>
      </c>
      <c r="E130" s="37">
        <f t="shared" si="8"/>
        <v>16025.94</v>
      </c>
      <c r="F130" s="47">
        <v>29.21</v>
      </c>
      <c r="G130" s="48">
        <v>1</v>
      </c>
      <c r="H130" s="50">
        <f t="shared" si="9"/>
        <v>468278.08</v>
      </c>
      <c r="I130" s="1"/>
      <c r="J130" s="1"/>
      <c r="L130" s="42"/>
      <c r="M130" s="42"/>
      <c r="N130" s="42"/>
      <c r="O130" s="42"/>
      <c r="P130" s="42"/>
      <c r="Q130" s="43"/>
    </row>
    <row r="131" spans="1:17" s="4" customFormat="1" ht="47.25">
      <c r="A131" s="7">
        <v>104</v>
      </c>
      <c r="B131" s="45" t="s">
        <v>490</v>
      </c>
      <c r="C131" s="46" t="s">
        <v>442</v>
      </c>
      <c r="D131" s="49">
        <v>0.003</v>
      </c>
      <c r="E131" s="37">
        <f t="shared" si="8"/>
        <v>16025.94</v>
      </c>
      <c r="F131" s="47">
        <v>33.53</v>
      </c>
      <c r="G131" s="48">
        <v>1</v>
      </c>
      <c r="H131" s="50">
        <f t="shared" si="9"/>
        <v>537359.44</v>
      </c>
      <c r="I131" s="1"/>
      <c r="J131" s="1"/>
      <c r="L131" s="42"/>
      <c r="M131" s="42"/>
      <c r="N131" s="42"/>
      <c r="O131" s="42"/>
      <c r="P131" s="42"/>
      <c r="Q131" s="43"/>
    </row>
    <row r="132" spans="1:17" s="4" customFormat="1" ht="47.25">
      <c r="A132" s="7">
        <v>105</v>
      </c>
      <c r="B132" s="45" t="s">
        <v>491</v>
      </c>
      <c r="C132" s="46" t="s">
        <v>443</v>
      </c>
      <c r="D132" s="49">
        <v>0.0031</v>
      </c>
      <c r="E132" s="37">
        <f t="shared" si="8"/>
        <v>16025.94</v>
      </c>
      <c r="F132" s="47">
        <v>60.69</v>
      </c>
      <c r="G132" s="48">
        <v>1</v>
      </c>
      <c r="H132" s="50">
        <f t="shared" si="9"/>
        <v>972632.39</v>
      </c>
      <c r="I132" s="1"/>
      <c r="J132" s="1"/>
      <c r="L132" s="42"/>
      <c r="M132" s="42"/>
      <c r="N132" s="42"/>
      <c r="O132" s="42"/>
      <c r="P132" s="42"/>
      <c r="Q132" s="43"/>
    </row>
    <row r="133" spans="1:19" ht="15.75">
      <c r="A133" s="3">
        <v>20</v>
      </c>
      <c r="B133" s="26" t="s">
        <v>211</v>
      </c>
      <c r="C133" s="27" t="s">
        <v>58</v>
      </c>
      <c r="D133" s="28"/>
      <c r="E133" s="37"/>
      <c r="F133" s="30"/>
      <c r="G133" s="48"/>
      <c r="H133" s="40"/>
      <c r="L133" s="42"/>
      <c r="M133" s="42"/>
      <c r="N133" s="42"/>
      <c r="O133" s="42"/>
      <c r="P133" s="42"/>
      <c r="Q133" s="43"/>
      <c r="R133" s="4"/>
      <c r="S133" s="4"/>
    </row>
    <row r="134" spans="1:19" ht="15.75">
      <c r="A134" s="7">
        <v>106</v>
      </c>
      <c r="B134" s="45" t="s">
        <v>212</v>
      </c>
      <c r="C134" s="46" t="s">
        <v>59</v>
      </c>
      <c r="D134" s="28"/>
      <c r="E134" s="37">
        <f>ROUND(26709.9*1.006*60%,2)</f>
        <v>16122.1</v>
      </c>
      <c r="F134" s="47">
        <v>0.74</v>
      </c>
      <c r="G134" s="48">
        <v>1</v>
      </c>
      <c r="H134" s="40">
        <f>ROUND(E134*F134*G134,2)</f>
        <v>11930.35</v>
      </c>
      <c r="L134" s="42"/>
      <c r="M134" s="42"/>
      <c r="N134" s="42"/>
      <c r="O134" s="42"/>
      <c r="P134" s="42"/>
      <c r="Q134" s="43"/>
      <c r="R134" s="4"/>
      <c r="S134" s="4"/>
    </row>
    <row r="135" spans="1:19" ht="31.5">
      <c r="A135" s="7">
        <v>107</v>
      </c>
      <c r="B135" s="45" t="s">
        <v>213</v>
      </c>
      <c r="C135" s="46" t="s">
        <v>60</v>
      </c>
      <c r="D135" s="28"/>
      <c r="E135" s="37">
        <f>ROUND(26709.9*1.006*60%,2)</f>
        <v>16122.1</v>
      </c>
      <c r="F135" s="47">
        <v>1.12</v>
      </c>
      <c r="G135" s="48">
        <v>1</v>
      </c>
      <c r="H135" s="40">
        <f>ROUND(E135*F135*G135,2)</f>
        <v>18056.75</v>
      </c>
      <c r="L135" s="42"/>
      <c r="M135" s="42"/>
      <c r="N135" s="42"/>
      <c r="O135" s="42"/>
      <c r="P135" s="42"/>
      <c r="Q135" s="43"/>
      <c r="R135" s="4"/>
      <c r="S135" s="4"/>
    </row>
    <row r="136" spans="1:17" s="4" customFormat="1" ht="31.5">
      <c r="A136" s="7">
        <v>108</v>
      </c>
      <c r="B136" s="45" t="s">
        <v>214</v>
      </c>
      <c r="C136" s="46" t="s">
        <v>61</v>
      </c>
      <c r="D136" s="28"/>
      <c r="E136" s="37">
        <f>ROUND(26709.9*1.006*60%,2)</f>
        <v>16122.1</v>
      </c>
      <c r="F136" s="47">
        <v>1.66</v>
      </c>
      <c r="G136" s="48">
        <v>1</v>
      </c>
      <c r="H136" s="40">
        <f>ROUND(E136*F136*G136,2)</f>
        <v>26762.69</v>
      </c>
      <c r="I136" s="1"/>
      <c r="J136" s="1"/>
      <c r="L136" s="42"/>
      <c r="M136" s="42"/>
      <c r="N136" s="42"/>
      <c r="O136" s="42"/>
      <c r="P136" s="42"/>
      <c r="Q136" s="43"/>
    </row>
    <row r="137" spans="1:19" s="4" customFormat="1" ht="31.5">
      <c r="A137" s="7">
        <v>109</v>
      </c>
      <c r="B137" s="45" t="s">
        <v>215</v>
      </c>
      <c r="C137" s="46" t="s">
        <v>62</v>
      </c>
      <c r="D137" s="28"/>
      <c r="E137" s="37">
        <f>ROUND(26709.9*1.006*60%,2)</f>
        <v>16122.1</v>
      </c>
      <c r="F137" s="47">
        <v>2</v>
      </c>
      <c r="G137" s="48">
        <v>1</v>
      </c>
      <c r="H137" s="40">
        <f>ROUND(E137*F137*G137,2)</f>
        <v>32244.2</v>
      </c>
      <c r="I137" s="1"/>
      <c r="J137" s="1"/>
      <c r="L137" s="42"/>
      <c r="M137" s="42"/>
      <c r="N137" s="42"/>
      <c r="O137" s="42"/>
      <c r="P137" s="42"/>
      <c r="Q137" s="43"/>
      <c r="S137" s="1"/>
    </row>
    <row r="138" spans="1:19" s="4" customFormat="1" ht="31.5">
      <c r="A138" s="7">
        <v>110</v>
      </c>
      <c r="B138" s="45" t="s">
        <v>216</v>
      </c>
      <c r="C138" s="46" t="s">
        <v>63</v>
      </c>
      <c r="D138" s="28"/>
      <c r="E138" s="37">
        <f>ROUND(26709.9*1.006*60%,2)</f>
        <v>16122.1</v>
      </c>
      <c r="F138" s="47">
        <v>2.46</v>
      </c>
      <c r="G138" s="48">
        <v>1</v>
      </c>
      <c r="H138" s="40">
        <f>ROUND(E138*F138*G138,2)</f>
        <v>39660.37</v>
      </c>
      <c r="I138" s="1"/>
      <c r="J138" s="1"/>
      <c r="L138" s="42"/>
      <c r="M138" s="42"/>
      <c r="N138" s="42"/>
      <c r="O138" s="42"/>
      <c r="P138" s="42"/>
      <c r="Q138" s="43"/>
      <c r="S138" s="1"/>
    </row>
    <row r="139" spans="1:18" ht="15.75">
      <c r="A139" s="7">
        <v>111</v>
      </c>
      <c r="B139" s="45" t="s">
        <v>217</v>
      </c>
      <c r="C139" s="46" t="s">
        <v>372</v>
      </c>
      <c r="D139" s="49">
        <v>0.0023</v>
      </c>
      <c r="E139" s="37">
        <f>ROUND(26709.9*60%,2)</f>
        <v>16025.94</v>
      </c>
      <c r="F139" s="47">
        <v>51.86</v>
      </c>
      <c r="G139" s="48">
        <v>1</v>
      </c>
      <c r="H139" s="50">
        <f>ROUND((E139*F139*((1-D139)+D139*G139*1.006)+E139*1.006*0),2)</f>
        <v>831116.72</v>
      </c>
      <c r="L139" s="42"/>
      <c r="M139" s="42"/>
      <c r="N139" s="42"/>
      <c r="O139" s="42"/>
      <c r="P139" s="42"/>
      <c r="Q139" s="43"/>
      <c r="R139" s="4"/>
    </row>
    <row r="140" spans="1:17" s="4" customFormat="1" ht="15.75">
      <c r="A140" s="3">
        <v>21</v>
      </c>
      <c r="B140" s="26" t="s">
        <v>218</v>
      </c>
      <c r="C140" s="27" t="s">
        <v>64</v>
      </c>
      <c r="D140" s="28"/>
      <c r="E140" s="37"/>
      <c r="F140" s="30"/>
      <c r="G140" s="48"/>
      <c r="H140" s="40"/>
      <c r="I140" s="1"/>
      <c r="J140" s="1"/>
      <c r="L140" s="42"/>
      <c r="M140" s="42"/>
      <c r="N140" s="42"/>
      <c r="O140" s="42"/>
      <c r="P140" s="42"/>
      <c r="Q140" s="43"/>
    </row>
    <row r="141" spans="1:19" ht="15.75">
      <c r="A141" s="7">
        <v>112</v>
      </c>
      <c r="B141" s="45" t="s">
        <v>219</v>
      </c>
      <c r="C141" s="46" t="s">
        <v>65</v>
      </c>
      <c r="D141" s="28"/>
      <c r="E141" s="37">
        <f aca="true" t="shared" si="10" ref="E141:E146">ROUND(26709.9*1.006*60%,2)</f>
        <v>16122.1</v>
      </c>
      <c r="F141" s="47">
        <v>0.39</v>
      </c>
      <c r="G141" s="48">
        <v>1</v>
      </c>
      <c r="H141" s="40">
        <f aca="true" t="shared" si="11" ref="H141:H146">ROUND(E141*F141*G141,2)</f>
        <v>6287.62</v>
      </c>
      <c r="L141" s="42"/>
      <c r="M141" s="42"/>
      <c r="N141" s="42"/>
      <c r="O141" s="42"/>
      <c r="P141" s="42"/>
      <c r="Q141" s="43"/>
      <c r="R141" s="4"/>
      <c r="S141" s="4"/>
    </row>
    <row r="142" spans="1:17" s="4" customFormat="1" ht="15.75">
      <c r="A142" s="7">
        <v>113</v>
      </c>
      <c r="B142" s="45" t="s">
        <v>220</v>
      </c>
      <c r="C142" s="46" t="s">
        <v>66</v>
      </c>
      <c r="D142" s="28"/>
      <c r="E142" s="37">
        <f t="shared" si="10"/>
        <v>16122.1</v>
      </c>
      <c r="F142" s="47">
        <v>0.67</v>
      </c>
      <c r="G142" s="48">
        <v>1</v>
      </c>
      <c r="H142" s="40">
        <f t="shared" si="11"/>
        <v>10801.81</v>
      </c>
      <c r="I142" s="1"/>
      <c r="J142" s="1"/>
      <c r="L142" s="42"/>
      <c r="M142" s="42"/>
      <c r="N142" s="42"/>
      <c r="O142" s="42"/>
      <c r="P142" s="42"/>
      <c r="Q142" s="43"/>
    </row>
    <row r="143" spans="1:18" ht="15.75">
      <c r="A143" s="7">
        <v>114</v>
      </c>
      <c r="B143" s="45" t="s">
        <v>221</v>
      </c>
      <c r="C143" s="46" t="s">
        <v>67</v>
      </c>
      <c r="D143" s="28"/>
      <c r="E143" s="37">
        <f t="shared" si="10"/>
        <v>16122.1</v>
      </c>
      <c r="F143" s="47">
        <v>1.09</v>
      </c>
      <c r="G143" s="48">
        <v>1</v>
      </c>
      <c r="H143" s="40">
        <f t="shared" si="11"/>
        <v>17573.09</v>
      </c>
      <c r="L143" s="42"/>
      <c r="M143" s="42"/>
      <c r="N143" s="42"/>
      <c r="O143" s="42"/>
      <c r="P143" s="42"/>
      <c r="Q143" s="43"/>
      <c r="R143" s="4"/>
    </row>
    <row r="144" spans="1:17" s="4" customFormat="1" ht="15.75">
      <c r="A144" s="7">
        <v>115</v>
      </c>
      <c r="B144" s="45" t="s">
        <v>222</v>
      </c>
      <c r="C144" s="46" t="s">
        <v>68</v>
      </c>
      <c r="D144" s="28"/>
      <c r="E144" s="37">
        <f t="shared" si="10"/>
        <v>16122.1</v>
      </c>
      <c r="F144" s="47">
        <v>1.62</v>
      </c>
      <c r="G144" s="48">
        <v>1</v>
      </c>
      <c r="H144" s="40">
        <f t="shared" si="11"/>
        <v>26117.8</v>
      </c>
      <c r="I144" s="1"/>
      <c r="J144" s="1"/>
      <c r="L144" s="42"/>
      <c r="M144" s="42"/>
      <c r="N144" s="42"/>
      <c r="O144" s="42"/>
      <c r="P144" s="42"/>
      <c r="Q144" s="43"/>
    </row>
    <row r="145" spans="1:18" ht="15.75">
      <c r="A145" s="7">
        <v>116</v>
      </c>
      <c r="B145" s="45" t="s">
        <v>223</v>
      </c>
      <c r="C145" s="46" t="s">
        <v>69</v>
      </c>
      <c r="D145" s="28"/>
      <c r="E145" s="37">
        <f t="shared" si="10"/>
        <v>16122.1</v>
      </c>
      <c r="F145" s="47">
        <v>2.01</v>
      </c>
      <c r="G145" s="48">
        <v>1</v>
      </c>
      <c r="H145" s="40">
        <f t="shared" si="11"/>
        <v>32405.42</v>
      </c>
      <c r="L145" s="42"/>
      <c r="M145" s="42"/>
      <c r="N145" s="42"/>
      <c r="O145" s="42"/>
      <c r="P145" s="42"/>
      <c r="Q145" s="43"/>
      <c r="R145" s="4"/>
    </row>
    <row r="146" spans="1:19" ht="15.75">
      <c r="A146" s="7">
        <v>117</v>
      </c>
      <c r="B146" s="45" t="s">
        <v>224</v>
      </c>
      <c r="C146" s="46" t="s">
        <v>70</v>
      </c>
      <c r="D146" s="28"/>
      <c r="E146" s="37">
        <f t="shared" si="10"/>
        <v>16122.1</v>
      </c>
      <c r="F146" s="47">
        <v>3.5</v>
      </c>
      <c r="G146" s="48">
        <v>1</v>
      </c>
      <c r="H146" s="40">
        <f t="shared" si="11"/>
        <v>56427.35</v>
      </c>
      <c r="L146" s="42"/>
      <c r="M146" s="42"/>
      <c r="N146" s="42"/>
      <c r="O146" s="42"/>
      <c r="P146" s="42"/>
      <c r="Q146" s="43"/>
      <c r="R146" s="4"/>
      <c r="S146" s="4"/>
    </row>
    <row r="147" spans="1:18" ht="31.5">
      <c r="A147" s="7">
        <v>118</v>
      </c>
      <c r="B147" s="45" t="s">
        <v>391</v>
      </c>
      <c r="C147" s="46" t="s">
        <v>444</v>
      </c>
      <c r="D147" s="49">
        <v>0.1032</v>
      </c>
      <c r="E147" s="37">
        <f>ROUND(26709.9*60%,2)</f>
        <v>16025.94</v>
      </c>
      <c r="F147" s="47">
        <v>2.04</v>
      </c>
      <c r="G147" s="48">
        <v>1</v>
      </c>
      <c r="H147" s="50">
        <f>ROUND((E147*F147*((1-D147)+D147*G147*1.006)+E147*1.006*0),2)</f>
        <v>32713.16</v>
      </c>
      <c r="L147" s="42"/>
      <c r="M147" s="42"/>
      <c r="N147" s="42"/>
      <c r="O147" s="42"/>
      <c r="P147" s="42"/>
      <c r="Q147" s="43"/>
      <c r="R147" s="4"/>
    </row>
    <row r="148" spans="1:17" s="4" customFormat="1" ht="15.75">
      <c r="A148" s="3">
        <v>22</v>
      </c>
      <c r="B148" s="26" t="s">
        <v>225</v>
      </c>
      <c r="C148" s="27" t="s">
        <v>71</v>
      </c>
      <c r="D148" s="28"/>
      <c r="E148" s="37"/>
      <c r="F148" s="30"/>
      <c r="G148" s="48"/>
      <c r="H148" s="40"/>
      <c r="I148" s="1"/>
      <c r="J148" s="1"/>
      <c r="L148" s="42"/>
      <c r="M148" s="42"/>
      <c r="N148" s="42"/>
      <c r="O148" s="42"/>
      <c r="P148" s="42"/>
      <c r="Q148" s="43"/>
    </row>
    <row r="149" spans="1:18" ht="32.25" customHeight="1">
      <c r="A149" s="7">
        <v>119</v>
      </c>
      <c r="B149" s="45" t="s">
        <v>226</v>
      </c>
      <c r="C149" s="46" t="s">
        <v>72</v>
      </c>
      <c r="D149" s="28"/>
      <c r="E149" s="37">
        <f>ROUND(26709.9*1.006*60%,2)</f>
        <v>16122.1</v>
      </c>
      <c r="F149" s="47">
        <v>2.31</v>
      </c>
      <c r="G149" s="48">
        <v>1</v>
      </c>
      <c r="H149" s="40">
        <f>ROUND(E149*F149*G149,2)</f>
        <v>37242.05</v>
      </c>
      <c r="L149" s="42"/>
      <c r="M149" s="42"/>
      <c r="N149" s="42"/>
      <c r="O149" s="42"/>
      <c r="P149" s="42"/>
      <c r="Q149" s="43"/>
      <c r="R149" s="4"/>
    </row>
    <row r="150" spans="1:17" ht="15.75">
      <c r="A150" s="7">
        <v>120</v>
      </c>
      <c r="B150" s="45" t="s">
        <v>227</v>
      </c>
      <c r="C150" s="46" t="s">
        <v>73</v>
      </c>
      <c r="D150" s="28"/>
      <c r="E150" s="37">
        <f>ROUND(26709.9*1.006*60%,2)</f>
        <v>16122.1</v>
      </c>
      <c r="F150" s="47">
        <v>0.89</v>
      </c>
      <c r="G150" s="48">
        <v>1</v>
      </c>
      <c r="H150" s="40">
        <f>ROUND(E150*F150*G150,2)</f>
        <v>14348.67</v>
      </c>
      <c r="L150" s="42"/>
      <c r="M150" s="42"/>
      <c r="N150" s="42"/>
      <c r="O150" s="42"/>
      <c r="P150" s="42"/>
      <c r="Q150" s="43"/>
    </row>
    <row r="151" spans="1:17" ht="15.75">
      <c r="A151" s="3">
        <v>23</v>
      </c>
      <c r="B151" s="26" t="s">
        <v>228</v>
      </c>
      <c r="C151" s="27" t="s">
        <v>74</v>
      </c>
      <c r="D151" s="28"/>
      <c r="E151" s="37"/>
      <c r="F151" s="30"/>
      <c r="G151" s="48"/>
      <c r="H151" s="40"/>
      <c r="L151" s="42"/>
      <c r="M151" s="42"/>
      <c r="N151" s="42"/>
      <c r="O151" s="42"/>
      <c r="P151" s="42"/>
      <c r="Q151" s="43"/>
    </row>
    <row r="152" spans="1:18" s="4" customFormat="1" ht="15.75">
      <c r="A152" s="7">
        <v>121</v>
      </c>
      <c r="B152" s="45" t="s">
        <v>229</v>
      </c>
      <c r="C152" s="54" t="s">
        <v>75</v>
      </c>
      <c r="D152" s="28"/>
      <c r="E152" s="37">
        <f>ROUND(26709.9*1.006*60%,2)</f>
        <v>16122.1</v>
      </c>
      <c r="F152" s="47">
        <v>0.9</v>
      </c>
      <c r="G152" s="48">
        <v>1</v>
      </c>
      <c r="H152" s="40">
        <f>ROUND(E152*F152*G152,2)</f>
        <v>14509.89</v>
      </c>
      <c r="I152" s="1"/>
      <c r="J152" s="1"/>
      <c r="L152" s="42"/>
      <c r="M152" s="42"/>
      <c r="N152" s="42"/>
      <c r="O152" s="42"/>
      <c r="P152" s="42"/>
      <c r="Q152" s="43"/>
      <c r="R152" s="1"/>
    </row>
    <row r="153" spans="1:17" ht="15.75">
      <c r="A153" s="3">
        <v>24</v>
      </c>
      <c r="B153" s="26" t="s">
        <v>230</v>
      </c>
      <c r="C153" s="27" t="s">
        <v>76</v>
      </c>
      <c r="D153" s="28"/>
      <c r="E153" s="37"/>
      <c r="F153" s="30"/>
      <c r="G153" s="48"/>
      <c r="H153" s="40"/>
      <c r="L153" s="42"/>
      <c r="M153" s="42"/>
      <c r="N153" s="42"/>
      <c r="O153" s="42"/>
      <c r="P153" s="42"/>
      <c r="Q153" s="43"/>
    </row>
    <row r="154" spans="1:18" ht="31.5">
      <c r="A154" s="7">
        <v>122</v>
      </c>
      <c r="B154" s="45" t="s">
        <v>231</v>
      </c>
      <c r="C154" s="46" t="s">
        <v>77</v>
      </c>
      <c r="D154" s="28"/>
      <c r="E154" s="37">
        <f>ROUND(26709.9*1.006*60%,2)</f>
        <v>16122.1</v>
      </c>
      <c r="F154" s="47">
        <v>1.46</v>
      </c>
      <c r="G154" s="48">
        <v>1</v>
      </c>
      <c r="H154" s="40">
        <f>ROUND(E154*F154*G154,2)</f>
        <v>23538.27</v>
      </c>
      <c r="L154" s="42"/>
      <c r="M154" s="42"/>
      <c r="N154" s="42"/>
      <c r="O154" s="42"/>
      <c r="P154" s="42"/>
      <c r="Q154" s="43"/>
      <c r="R154" s="4"/>
    </row>
    <row r="155" spans="1:20" s="4" customFormat="1" ht="15.75">
      <c r="A155" s="3">
        <v>25</v>
      </c>
      <c r="B155" s="26" t="s">
        <v>232</v>
      </c>
      <c r="C155" s="27" t="s">
        <v>78</v>
      </c>
      <c r="D155" s="28"/>
      <c r="E155" s="37"/>
      <c r="F155" s="30"/>
      <c r="G155" s="48"/>
      <c r="H155" s="40"/>
      <c r="I155" s="1"/>
      <c r="J155" s="1"/>
      <c r="L155" s="42"/>
      <c r="M155" s="42"/>
      <c r="N155" s="42"/>
      <c r="O155" s="42"/>
      <c r="P155" s="42"/>
      <c r="Q155" s="43"/>
      <c r="S155" s="1"/>
      <c r="T155" s="1"/>
    </row>
    <row r="156" spans="1:20" ht="31.5">
      <c r="A156" s="7">
        <v>123</v>
      </c>
      <c r="B156" s="45" t="s">
        <v>233</v>
      </c>
      <c r="C156" s="46" t="s">
        <v>338</v>
      </c>
      <c r="D156" s="28"/>
      <c r="E156" s="37">
        <f>ROUND(26709.9*1.006*60%,2)</f>
        <v>16122.1</v>
      </c>
      <c r="F156" s="47">
        <v>1.84</v>
      </c>
      <c r="G156" s="48">
        <v>1</v>
      </c>
      <c r="H156" s="40">
        <f>ROUND(E156*F156*G156,2)</f>
        <v>29664.66</v>
      </c>
      <c r="L156" s="42"/>
      <c r="M156" s="42"/>
      <c r="N156" s="42"/>
      <c r="O156" s="42"/>
      <c r="P156" s="42"/>
      <c r="Q156" s="43"/>
      <c r="R156" s="4"/>
      <c r="T156" s="4"/>
    </row>
    <row r="157" spans="1:19" ht="15.75">
      <c r="A157" s="7">
        <v>124</v>
      </c>
      <c r="B157" s="45" t="s">
        <v>234</v>
      </c>
      <c r="C157" s="46" t="s">
        <v>79</v>
      </c>
      <c r="D157" s="28"/>
      <c r="E157" s="37">
        <f>ROUND(26709.9*1.006*60%,2)</f>
        <v>16122.1</v>
      </c>
      <c r="F157" s="47">
        <v>2.18</v>
      </c>
      <c r="G157" s="48">
        <v>1</v>
      </c>
      <c r="H157" s="40">
        <f>ROUND(E157*F157*G157,2)</f>
        <v>35146.18</v>
      </c>
      <c r="L157" s="42"/>
      <c r="M157" s="42"/>
      <c r="N157" s="42"/>
      <c r="O157" s="42"/>
      <c r="P157" s="42"/>
      <c r="Q157" s="43"/>
      <c r="R157" s="4"/>
      <c r="S157" s="4"/>
    </row>
    <row r="158" spans="1:17" ht="15.75">
      <c r="A158" s="7">
        <v>125</v>
      </c>
      <c r="B158" s="45" t="s">
        <v>235</v>
      </c>
      <c r="C158" s="46" t="s">
        <v>80</v>
      </c>
      <c r="D158" s="28"/>
      <c r="E158" s="37">
        <f>ROUND(26709.9*1.006*60%,2)</f>
        <v>16122.1</v>
      </c>
      <c r="F158" s="47">
        <v>4.31</v>
      </c>
      <c r="G158" s="48">
        <v>1</v>
      </c>
      <c r="H158" s="40">
        <f>ROUND(E158*F158*G158,2)</f>
        <v>69486.25</v>
      </c>
      <c r="L158" s="42"/>
      <c r="M158" s="42"/>
      <c r="N158" s="42"/>
      <c r="O158" s="42"/>
      <c r="P158" s="42"/>
      <c r="Q158" s="43"/>
    </row>
    <row r="159" spans="1:17" ht="15.75">
      <c r="A159" s="3">
        <v>26</v>
      </c>
      <c r="B159" s="26" t="s">
        <v>236</v>
      </c>
      <c r="C159" s="27" t="s">
        <v>81</v>
      </c>
      <c r="D159" s="28"/>
      <c r="E159" s="37"/>
      <c r="F159" s="30"/>
      <c r="G159" s="48"/>
      <c r="H159" s="40"/>
      <c r="L159" s="42"/>
      <c r="M159" s="42"/>
      <c r="N159" s="42"/>
      <c r="O159" s="42"/>
      <c r="P159" s="42"/>
      <c r="Q159" s="43"/>
    </row>
    <row r="160" spans="1:18" ht="47.25">
      <c r="A160" s="7">
        <v>126</v>
      </c>
      <c r="B160" s="45" t="s">
        <v>237</v>
      </c>
      <c r="C160" s="46" t="s">
        <v>82</v>
      </c>
      <c r="D160" s="28"/>
      <c r="E160" s="37">
        <f>ROUND(26709.9*1.006*60%,2)</f>
        <v>16122.1</v>
      </c>
      <c r="F160" s="47">
        <v>0.98</v>
      </c>
      <c r="G160" s="48">
        <v>1</v>
      </c>
      <c r="H160" s="40">
        <f>ROUND(E160*F160*G160,2)</f>
        <v>15799.66</v>
      </c>
      <c r="L160" s="42"/>
      <c r="M160" s="42"/>
      <c r="N160" s="42"/>
      <c r="O160" s="42"/>
      <c r="P160" s="42"/>
      <c r="Q160" s="43"/>
      <c r="R160" s="4"/>
    </row>
    <row r="161" spans="1:20" s="4" customFormat="1" ht="15.75">
      <c r="A161" s="3">
        <v>27</v>
      </c>
      <c r="B161" s="26" t="s">
        <v>238</v>
      </c>
      <c r="C161" s="27" t="s">
        <v>83</v>
      </c>
      <c r="D161" s="28"/>
      <c r="E161" s="37"/>
      <c r="F161" s="30"/>
      <c r="G161" s="48"/>
      <c r="H161" s="40"/>
      <c r="I161" s="1"/>
      <c r="J161" s="1"/>
      <c r="L161" s="42"/>
      <c r="M161" s="42"/>
      <c r="N161" s="42"/>
      <c r="O161" s="42"/>
      <c r="P161" s="42"/>
      <c r="Q161" s="43"/>
      <c r="T161" s="1"/>
    </row>
    <row r="162" spans="1:19" s="4" customFormat="1" ht="31.5">
      <c r="A162" s="7">
        <v>127</v>
      </c>
      <c r="B162" s="45" t="s">
        <v>239</v>
      </c>
      <c r="C162" s="46" t="s">
        <v>84</v>
      </c>
      <c r="D162" s="28"/>
      <c r="E162" s="37">
        <f>ROUND(26709.9*1.006*60%,2)</f>
        <v>16122.1</v>
      </c>
      <c r="F162" s="47">
        <v>0.74</v>
      </c>
      <c r="G162" s="48">
        <v>1</v>
      </c>
      <c r="H162" s="40">
        <f>ROUND(E162*F162*G162,2)</f>
        <v>11930.35</v>
      </c>
      <c r="I162" s="1"/>
      <c r="J162" s="1"/>
      <c r="L162" s="42"/>
      <c r="M162" s="42"/>
      <c r="N162" s="42"/>
      <c r="O162" s="42"/>
      <c r="P162" s="42"/>
      <c r="Q162" s="43"/>
      <c r="R162" s="1"/>
      <c r="S162" s="1"/>
    </row>
    <row r="163" spans="1:19" s="4" customFormat="1" ht="15.75">
      <c r="A163" s="3">
        <v>28</v>
      </c>
      <c r="B163" s="26" t="s">
        <v>240</v>
      </c>
      <c r="C163" s="27" t="s">
        <v>85</v>
      </c>
      <c r="D163" s="28"/>
      <c r="E163" s="37"/>
      <c r="F163" s="30"/>
      <c r="G163" s="48"/>
      <c r="H163" s="40"/>
      <c r="I163" s="1"/>
      <c r="J163" s="1"/>
      <c r="L163" s="42"/>
      <c r="M163" s="42"/>
      <c r="N163" s="42"/>
      <c r="O163" s="42"/>
      <c r="P163" s="42"/>
      <c r="Q163" s="43"/>
      <c r="R163" s="1"/>
      <c r="S163" s="1"/>
    </row>
    <row r="164" spans="1:20" ht="31.5">
      <c r="A164" s="7">
        <v>128</v>
      </c>
      <c r="B164" s="45" t="s">
        <v>241</v>
      </c>
      <c r="C164" s="46" t="s">
        <v>86</v>
      </c>
      <c r="D164" s="28"/>
      <c r="E164" s="37">
        <f>ROUND(26709.9*1.006*60%,2)</f>
        <v>16122.1</v>
      </c>
      <c r="F164" s="47">
        <v>1.32</v>
      </c>
      <c r="G164" s="48">
        <v>1</v>
      </c>
      <c r="H164" s="40">
        <f>ROUND(E164*F164*G164,2)</f>
        <v>21281.17</v>
      </c>
      <c r="L164" s="42"/>
      <c r="M164" s="42"/>
      <c r="N164" s="42"/>
      <c r="O164" s="42"/>
      <c r="P164" s="42"/>
      <c r="Q164" s="43"/>
      <c r="R164" s="4"/>
      <c r="T164" s="4"/>
    </row>
    <row r="165" spans="1:18" ht="15.75">
      <c r="A165" s="3">
        <v>29</v>
      </c>
      <c r="B165" s="26" t="s">
        <v>242</v>
      </c>
      <c r="C165" s="27" t="s">
        <v>87</v>
      </c>
      <c r="D165" s="28"/>
      <c r="E165" s="37"/>
      <c r="F165" s="30"/>
      <c r="G165" s="48"/>
      <c r="H165" s="40"/>
      <c r="L165" s="42"/>
      <c r="M165" s="42"/>
      <c r="N165" s="42"/>
      <c r="O165" s="42"/>
      <c r="P165" s="42"/>
      <c r="Q165" s="43"/>
      <c r="R165" s="4"/>
    </row>
    <row r="166" spans="1:17" ht="31.5">
      <c r="A166" s="7">
        <v>129</v>
      </c>
      <c r="B166" s="45" t="s">
        <v>243</v>
      </c>
      <c r="C166" s="46" t="s">
        <v>88</v>
      </c>
      <c r="D166" s="28"/>
      <c r="E166" s="37">
        <f>ROUND(26709.9*1.006*60%,2)</f>
        <v>16122.1</v>
      </c>
      <c r="F166" s="47">
        <v>1.44</v>
      </c>
      <c r="G166" s="48">
        <v>1</v>
      </c>
      <c r="H166" s="40">
        <f>ROUND(E166*F166*G166,2)</f>
        <v>23215.82</v>
      </c>
      <c r="L166" s="42"/>
      <c r="M166" s="42"/>
      <c r="N166" s="42"/>
      <c r="O166" s="42"/>
      <c r="P166" s="42"/>
      <c r="Q166" s="43"/>
    </row>
    <row r="167" spans="1:20" s="4" customFormat="1" ht="31.5">
      <c r="A167" s="7">
        <v>130</v>
      </c>
      <c r="B167" s="45" t="s">
        <v>244</v>
      </c>
      <c r="C167" s="46" t="s">
        <v>89</v>
      </c>
      <c r="D167" s="28"/>
      <c r="E167" s="37">
        <f>ROUND(26709.9*1.006*60%,2)</f>
        <v>16122.1</v>
      </c>
      <c r="F167" s="47">
        <v>1.69</v>
      </c>
      <c r="G167" s="48">
        <v>1</v>
      </c>
      <c r="H167" s="40">
        <f>ROUND(E167*F167*G167,2)</f>
        <v>27246.35</v>
      </c>
      <c r="I167" s="1"/>
      <c r="J167" s="1"/>
      <c r="L167" s="42"/>
      <c r="M167" s="42"/>
      <c r="N167" s="42"/>
      <c r="O167" s="42"/>
      <c r="P167" s="42"/>
      <c r="Q167" s="43"/>
      <c r="S167" s="1"/>
      <c r="T167" s="1"/>
    </row>
    <row r="168" spans="1:20" ht="31.5">
      <c r="A168" s="7">
        <v>131</v>
      </c>
      <c r="B168" s="45" t="s">
        <v>245</v>
      </c>
      <c r="C168" s="46" t="s">
        <v>90</v>
      </c>
      <c r="D168" s="28"/>
      <c r="E168" s="37">
        <f>ROUND(26709.9*1.006*60%,2)</f>
        <v>16122.1</v>
      </c>
      <c r="F168" s="47">
        <v>2.49</v>
      </c>
      <c r="G168" s="48">
        <v>1</v>
      </c>
      <c r="H168" s="40">
        <f>ROUND(E168*F168*G168,2)</f>
        <v>40144.03</v>
      </c>
      <c r="L168" s="42"/>
      <c r="M168" s="42"/>
      <c r="N168" s="42"/>
      <c r="O168" s="42"/>
      <c r="P168" s="42"/>
      <c r="Q168" s="43"/>
      <c r="S168" s="4"/>
      <c r="T168" s="4"/>
    </row>
    <row r="169" spans="1:19" ht="31.5">
      <c r="A169" s="7">
        <v>132</v>
      </c>
      <c r="B169" s="45" t="s">
        <v>246</v>
      </c>
      <c r="C169" s="54" t="s">
        <v>91</v>
      </c>
      <c r="D169" s="28"/>
      <c r="E169" s="37">
        <f>ROUND(26709.9*1.006*60%,2)</f>
        <v>16122.1</v>
      </c>
      <c r="F169" s="47">
        <v>1.05</v>
      </c>
      <c r="G169" s="48">
        <v>1</v>
      </c>
      <c r="H169" s="40">
        <f>ROUND(E169*F169*G169,2)</f>
        <v>16928.21</v>
      </c>
      <c r="L169" s="42"/>
      <c r="M169" s="42"/>
      <c r="N169" s="42"/>
      <c r="O169" s="42"/>
      <c r="P169" s="42"/>
      <c r="Q169" s="43"/>
      <c r="S169" s="4"/>
    </row>
    <row r="170" spans="1:19" ht="15.75">
      <c r="A170" s="3">
        <v>30</v>
      </c>
      <c r="B170" s="26" t="s">
        <v>247</v>
      </c>
      <c r="C170" s="27" t="s">
        <v>92</v>
      </c>
      <c r="D170" s="28"/>
      <c r="E170" s="37"/>
      <c r="F170" s="30"/>
      <c r="G170" s="48"/>
      <c r="H170" s="40"/>
      <c r="L170" s="42"/>
      <c r="M170" s="42"/>
      <c r="N170" s="42"/>
      <c r="O170" s="42"/>
      <c r="P170" s="42"/>
      <c r="Q170" s="43"/>
      <c r="S170" s="4"/>
    </row>
    <row r="171" spans="1:20" s="4" customFormat="1" ht="31.5">
      <c r="A171" s="7">
        <v>133</v>
      </c>
      <c r="B171" s="45" t="s">
        <v>248</v>
      </c>
      <c r="C171" s="46" t="s">
        <v>93</v>
      </c>
      <c r="D171" s="28"/>
      <c r="E171" s="37">
        <f aca="true" t="shared" si="12" ref="E171:E176">ROUND(26709.9*1.006*60%,2)</f>
        <v>16122.1</v>
      </c>
      <c r="F171" s="47">
        <v>0.8</v>
      </c>
      <c r="G171" s="48">
        <v>1</v>
      </c>
      <c r="H171" s="40">
        <f aca="true" t="shared" si="13" ref="H171:H176">ROUND(E171*F171*G171,2)</f>
        <v>12897.68</v>
      </c>
      <c r="I171" s="1"/>
      <c r="J171" s="1"/>
      <c r="L171" s="42"/>
      <c r="M171" s="42"/>
      <c r="N171" s="42"/>
      <c r="O171" s="42"/>
      <c r="P171" s="42"/>
      <c r="Q171" s="43"/>
      <c r="S171" s="1"/>
      <c r="T171" s="1"/>
    </row>
    <row r="172" spans="1:19" s="4" customFormat="1" ht="31.5">
      <c r="A172" s="7">
        <v>134</v>
      </c>
      <c r="B172" s="45" t="s">
        <v>249</v>
      </c>
      <c r="C172" s="46" t="s">
        <v>94</v>
      </c>
      <c r="D172" s="28"/>
      <c r="E172" s="37">
        <f t="shared" si="12"/>
        <v>16122.1</v>
      </c>
      <c r="F172" s="47">
        <v>2.18</v>
      </c>
      <c r="G172" s="48">
        <v>1</v>
      </c>
      <c r="H172" s="40">
        <f t="shared" si="13"/>
        <v>35146.18</v>
      </c>
      <c r="I172" s="1"/>
      <c r="J172" s="1"/>
      <c r="L172" s="42"/>
      <c r="M172" s="42"/>
      <c r="N172" s="42"/>
      <c r="O172" s="42"/>
      <c r="P172" s="42"/>
      <c r="Q172" s="43"/>
      <c r="R172" s="1"/>
      <c r="S172" s="1"/>
    </row>
    <row r="173" spans="1:19" s="4" customFormat="1" ht="31.5">
      <c r="A173" s="7">
        <v>135</v>
      </c>
      <c r="B173" s="45" t="s">
        <v>250</v>
      </c>
      <c r="C173" s="46" t="s">
        <v>95</v>
      </c>
      <c r="D173" s="28"/>
      <c r="E173" s="37">
        <f t="shared" si="12"/>
        <v>16122.1</v>
      </c>
      <c r="F173" s="47">
        <v>2.58</v>
      </c>
      <c r="G173" s="48">
        <v>1</v>
      </c>
      <c r="H173" s="40">
        <f t="shared" si="13"/>
        <v>41595.02</v>
      </c>
      <c r="I173" s="1"/>
      <c r="J173" s="1"/>
      <c r="L173" s="42"/>
      <c r="M173" s="42"/>
      <c r="N173" s="42"/>
      <c r="O173" s="42"/>
      <c r="P173" s="42"/>
      <c r="Q173" s="43"/>
      <c r="R173" s="1"/>
      <c r="S173" s="1"/>
    </row>
    <row r="174" spans="1:20" ht="31.5">
      <c r="A174" s="7">
        <v>136</v>
      </c>
      <c r="B174" s="45" t="s">
        <v>251</v>
      </c>
      <c r="C174" s="46" t="s">
        <v>96</v>
      </c>
      <c r="D174" s="28"/>
      <c r="E174" s="37">
        <f t="shared" si="12"/>
        <v>16122.1</v>
      </c>
      <c r="F174" s="47">
        <v>1.97</v>
      </c>
      <c r="G174" s="48">
        <v>1</v>
      </c>
      <c r="H174" s="40">
        <f t="shared" si="13"/>
        <v>31760.54</v>
      </c>
      <c r="L174" s="42"/>
      <c r="M174" s="42"/>
      <c r="N174" s="42"/>
      <c r="O174" s="42"/>
      <c r="P174" s="42"/>
      <c r="Q174" s="43"/>
      <c r="S174" s="4"/>
      <c r="T174" s="4"/>
    </row>
    <row r="175" spans="1:18" ht="31.5">
      <c r="A175" s="7">
        <v>137</v>
      </c>
      <c r="B175" s="45" t="s">
        <v>252</v>
      </c>
      <c r="C175" s="46" t="s">
        <v>97</v>
      </c>
      <c r="D175" s="28"/>
      <c r="E175" s="37">
        <f t="shared" si="12"/>
        <v>16122.1</v>
      </c>
      <c r="F175" s="47">
        <v>2.04</v>
      </c>
      <c r="G175" s="48">
        <v>1</v>
      </c>
      <c r="H175" s="40">
        <f t="shared" si="13"/>
        <v>32889.08</v>
      </c>
      <c r="L175" s="42"/>
      <c r="M175" s="42"/>
      <c r="N175" s="42"/>
      <c r="O175" s="42"/>
      <c r="P175" s="42"/>
      <c r="Q175" s="43"/>
      <c r="R175" s="4"/>
    </row>
    <row r="176" spans="1:17" ht="31.5">
      <c r="A176" s="7">
        <v>138</v>
      </c>
      <c r="B176" s="45" t="s">
        <v>253</v>
      </c>
      <c r="C176" s="46" t="s">
        <v>98</v>
      </c>
      <c r="D176" s="28"/>
      <c r="E176" s="37">
        <f t="shared" si="12"/>
        <v>16122.1</v>
      </c>
      <c r="F176" s="47">
        <v>2.95</v>
      </c>
      <c r="G176" s="48">
        <v>1</v>
      </c>
      <c r="H176" s="40">
        <f t="shared" si="13"/>
        <v>47560.2</v>
      </c>
      <c r="L176" s="42"/>
      <c r="M176" s="42"/>
      <c r="N176" s="42"/>
      <c r="O176" s="42"/>
      <c r="P176" s="42"/>
      <c r="Q176" s="43"/>
    </row>
    <row r="177" spans="1:20" s="4" customFormat="1" ht="15.75">
      <c r="A177" s="3">
        <v>31</v>
      </c>
      <c r="B177" s="26" t="s">
        <v>254</v>
      </c>
      <c r="C177" s="27" t="s">
        <v>99</v>
      </c>
      <c r="D177" s="28"/>
      <c r="E177" s="37"/>
      <c r="F177" s="30"/>
      <c r="G177" s="48"/>
      <c r="H177" s="40"/>
      <c r="I177" s="1"/>
      <c r="J177" s="1"/>
      <c r="L177" s="42"/>
      <c r="M177" s="42"/>
      <c r="N177" s="42"/>
      <c r="O177" s="42"/>
      <c r="P177" s="42"/>
      <c r="Q177" s="43"/>
      <c r="R177" s="1"/>
      <c r="S177" s="1"/>
      <c r="T177" s="1"/>
    </row>
    <row r="178" spans="1:18" s="4" customFormat="1" ht="15.75">
      <c r="A178" s="7">
        <v>139</v>
      </c>
      <c r="B178" s="45" t="s">
        <v>255</v>
      </c>
      <c r="C178" s="46" t="s">
        <v>100</v>
      </c>
      <c r="D178" s="28"/>
      <c r="E178" s="37">
        <f aca="true" t="shared" si="14" ref="E178:E183">ROUND(26709.9*1.006*60%,2)</f>
        <v>16122.1</v>
      </c>
      <c r="F178" s="47">
        <v>0.89</v>
      </c>
      <c r="G178" s="48">
        <v>1</v>
      </c>
      <c r="H178" s="40">
        <f aca="true" t="shared" si="15" ref="H178:H183">ROUND(E178*F178*G178,2)</f>
        <v>14348.67</v>
      </c>
      <c r="I178" s="1"/>
      <c r="J178" s="1"/>
      <c r="L178" s="42"/>
      <c r="M178" s="42"/>
      <c r="N178" s="42"/>
      <c r="O178" s="42"/>
      <c r="P178" s="42"/>
      <c r="Q178" s="43"/>
      <c r="R178" s="1"/>
    </row>
    <row r="179" spans="1:20" s="5" customFormat="1" ht="31.5">
      <c r="A179" s="7">
        <v>140</v>
      </c>
      <c r="B179" s="45" t="s">
        <v>256</v>
      </c>
      <c r="C179" s="46" t="s">
        <v>101</v>
      </c>
      <c r="D179" s="28"/>
      <c r="E179" s="37">
        <f t="shared" si="14"/>
        <v>16122.1</v>
      </c>
      <c r="F179" s="47">
        <v>0.75</v>
      </c>
      <c r="G179" s="48">
        <v>1</v>
      </c>
      <c r="H179" s="40">
        <f t="shared" si="15"/>
        <v>12091.58</v>
      </c>
      <c r="I179" s="1"/>
      <c r="J179" s="1"/>
      <c r="L179" s="42"/>
      <c r="M179" s="42"/>
      <c r="N179" s="42"/>
      <c r="O179" s="42"/>
      <c r="P179" s="42"/>
      <c r="Q179" s="43"/>
      <c r="R179" s="4"/>
      <c r="S179" s="4"/>
      <c r="T179" s="4"/>
    </row>
    <row r="180" spans="1:20" ht="31.5">
      <c r="A180" s="7">
        <v>141</v>
      </c>
      <c r="B180" s="45" t="s">
        <v>257</v>
      </c>
      <c r="C180" s="46" t="s">
        <v>102</v>
      </c>
      <c r="D180" s="28"/>
      <c r="E180" s="37">
        <f t="shared" si="14"/>
        <v>16122.1</v>
      </c>
      <c r="F180" s="47">
        <v>1</v>
      </c>
      <c r="G180" s="48">
        <v>1</v>
      </c>
      <c r="H180" s="40">
        <f t="shared" si="15"/>
        <v>16122.1</v>
      </c>
      <c r="L180" s="42"/>
      <c r="M180" s="42"/>
      <c r="N180" s="42"/>
      <c r="O180" s="42"/>
      <c r="P180" s="42"/>
      <c r="Q180" s="43"/>
      <c r="S180" s="4"/>
      <c r="T180" s="5"/>
    </row>
    <row r="181" spans="1:20" s="5" customFormat="1" ht="31.5">
      <c r="A181" s="7">
        <v>142</v>
      </c>
      <c r="B181" s="45" t="s">
        <v>258</v>
      </c>
      <c r="C181" s="46" t="s">
        <v>103</v>
      </c>
      <c r="D181" s="28"/>
      <c r="E181" s="37">
        <f t="shared" si="14"/>
        <v>16122.1</v>
      </c>
      <c r="F181" s="47">
        <v>4.34</v>
      </c>
      <c r="G181" s="48">
        <v>1</v>
      </c>
      <c r="H181" s="40">
        <f t="shared" si="15"/>
        <v>69969.91</v>
      </c>
      <c r="I181" s="1"/>
      <c r="J181" s="1"/>
      <c r="L181" s="42"/>
      <c r="M181" s="42"/>
      <c r="N181" s="42"/>
      <c r="O181" s="42"/>
      <c r="P181" s="42"/>
      <c r="Q181" s="43"/>
      <c r="R181" s="1"/>
      <c r="S181" s="1"/>
      <c r="T181" s="1"/>
    </row>
    <row r="182" spans="1:20" s="4" customFormat="1" ht="31.5">
      <c r="A182" s="7">
        <v>143</v>
      </c>
      <c r="B182" s="45" t="s">
        <v>259</v>
      </c>
      <c r="C182" s="46" t="s">
        <v>104</v>
      </c>
      <c r="D182" s="28"/>
      <c r="E182" s="37">
        <f t="shared" si="14"/>
        <v>16122.1</v>
      </c>
      <c r="F182" s="47">
        <v>1.29</v>
      </c>
      <c r="G182" s="48">
        <v>1</v>
      </c>
      <c r="H182" s="40">
        <f t="shared" si="15"/>
        <v>20797.51</v>
      </c>
      <c r="I182" s="1"/>
      <c r="J182" s="1"/>
      <c r="L182" s="42"/>
      <c r="M182" s="42"/>
      <c r="N182" s="42"/>
      <c r="O182" s="42"/>
      <c r="P182" s="42"/>
      <c r="Q182" s="43"/>
      <c r="R182" s="1"/>
      <c r="S182" s="1"/>
      <c r="T182" s="5"/>
    </row>
    <row r="183" spans="1:20" s="5" customFormat="1" ht="15.75">
      <c r="A183" s="7">
        <v>144</v>
      </c>
      <c r="B183" s="45" t="s">
        <v>260</v>
      </c>
      <c r="C183" s="46" t="s">
        <v>105</v>
      </c>
      <c r="D183" s="28"/>
      <c r="E183" s="37">
        <f t="shared" si="14"/>
        <v>16122.1</v>
      </c>
      <c r="F183" s="47">
        <v>2.6</v>
      </c>
      <c r="G183" s="48">
        <v>1</v>
      </c>
      <c r="H183" s="40">
        <f t="shared" si="15"/>
        <v>41917.46</v>
      </c>
      <c r="I183" s="1"/>
      <c r="J183" s="1"/>
      <c r="L183" s="42"/>
      <c r="M183" s="42"/>
      <c r="N183" s="42"/>
      <c r="O183" s="42"/>
      <c r="P183" s="42"/>
      <c r="Q183" s="43"/>
      <c r="R183" s="1"/>
      <c r="S183" s="1"/>
      <c r="T183" s="4"/>
    </row>
    <row r="184" spans="1:19" s="5" customFormat="1" ht="15.75">
      <c r="A184" s="3">
        <v>32</v>
      </c>
      <c r="B184" s="26" t="s">
        <v>261</v>
      </c>
      <c r="C184" s="27" t="s">
        <v>106</v>
      </c>
      <c r="D184" s="28"/>
      <c r="E184" s="37"/>
      <c r="F184" s="30"/>
      <c r="G184" s="48"/>
      <c r="H184" s="40"/>
      <c r="I184" s="1"/>
      <c r="J184" s="1"/>
      <c r="L184" s="42"/>
      <c r="M184" s="42"/>
      <c r="N184" s="42"/>
      <c r="O184" s="42"/>
      <c r="P184" s="42"/>
      <c r="Q184" s="43"/>
      <c r="R184" s="1"/>
      <c r="S184" s="4"/>
    </row>
    <row r="185" spans="1:19" s="5" customFormat="1" ht="31.5">
      <c r="A185" s="7">
        <v>145</v>
      </c>
      <c r="B185" s="45" t="s">
        <v>262</v>
      </c>
      <c r="C185" s="46" t="s">
        <v>107</v>
      </c>
      <c r="D185" s="28"/>
      <c r="E185" s="37">
        <f aca="true" t="shared" si="16" ref="E185:E192">ROUND(26709.9*1.006*60%,2)</f>
        <v>16122.1</v>
      </c>
      <c r="F185" s="47">
        <v>2.11</v>
      </c>
      <c r="G185" s="48">
        <v>1</v>
      </c>
      <c r="H185" s="40">
        <f aca="true" t="shared" si="17" ref="H185:H192">ROUND(E185*F185*G185,2)</f>
        <v>34017.63</v>
      </c>
      <c r="I185" s="1"/>
      <c r="J185" s="1"/>
      <c r="L185" s="42"/>
      <c r="M185" s="42"/>
      <c r="N185" s="42"/>
      <c r="O185" s="42"/>
      <c r="P185" s="42"/>
      <c r="Q185" s="43"/>
      <c r="R185" s="1"/>
      <c r="S185" s="4"/>
    </row>
    <row r="186" spans="1:18" s="5" customFormat="1" ht="31.5">
      <c r="A186" s="7">
        <v>146</v>
      </c>
      <c r="B186" s="45" t="s">
        <v>263</v>
      </c>
      <c r="C186" s="46" t="s">
        <v>108</v>
      </c>
      <c r="D186" s="28"/>
      <c r="E186" s="37">
        <f t="shared" si="16"/>
        <v>16122.1</v>
      </c>
      <c r="F186" s="47">
        <v>3.55</v>
      </c>
      <c r="G186" s="48">
        <v>1</v>
      </c>
      <c r="H186" s="40">
        <f t="shared" si="17"/>
        <v>57233.46</v>
      </c>
      <c r="I186" s="1"/>
      <c r="J186" s="1"/>
      <c r="L186" s="42"/>
      <c r="M186" s="42"/>
      <c r="N186" s="42"/>
      <c r="O186" s="42"/>
      <c r="P186" s="42"/>
      <c r="Q186" s="43"/>
      <c r="R186" s="4"/>
    </row>
    <row r="187" spans="1:19" s="5" customFormat="1" ht="15.75">
      <c r="A187" s="7">
        <v>147</v>
      </c>
      <c r="B187" s="45" t="s">
        <v>264</v>
      </c>
      <c r="C187" s="46" t="s">
        <v>109</v>
      </c>
      <c r="D187" s="28"/>
      <c r="E187" s="37">
        <f t="shared" si="16"/>
        <v>16122.1</v>
      </c>
      <c r="F187" s="47">
        <v>1.57</v>
      </c>
      <c r="G187" s="48">
        <v>1</v>
      </c>
      <c r="H187" s="40">
        <f t="shared" si="17"/>
        <v>25311.7</v>
      </c>
      <c r="I187" s="1"/>
      <c r="J187" s="1"/>
      <c r="L187" s="42"/>
      <c r="M187" s="42"/>
      <c r="N187" s="42"/>
      <c r="O187" s="42"/>
      <c r="P187" s="42"/>
      <c r="Q187" s="43"/>
      <c r="R187" s="4"/>
      <c r="S187" s="1"/>
    </row>
    <row r="188" spans="1:18" s="5" customFormat="1" ht="15.75">
      <c r="A188" s="7">
        <v>148</v>
      </c>
      <c r="B188" s="45" t="s">
        <v>265</v>
      </c>
      <c r="C188" s="46" t="s">
        <v>110</v>
      </c>
      <c r="D188" s="28"/>
      <c r="E188" s="37">
        <f t="shared" si="16"/>
        <v>16122.1</v>
      </c>
      <c r="F188" s="47">
        <v>2.26</v>
      </c>
      <c r="G188" s="48">
        <v>1</v>
      </c>
      <c r="H188" s="40">
        <f t="shared" si="17"/>
        <v>36435.95</v>
      </c>
      <c r="I188" s="1"/>
      <c r="J188" s="1"/>
      <c r="L188" s="42"/>
      <c r="M188" s="42"/>
      <c r="N188" s="42"/>
      <c r="O188" s="42"/>
      <c r="P188" s="42"/>
      <c r="Q188" s="43"/>
      <c r="R188" s="4"/>
    </row>
    <row r="189" spans="1:20" s="4" customFormat="1" ht="15.75">
      <c r="A189" s="7">
        <v>149</v>
      </c>
      <c r="B189" s="45" t="s">
        <v>266</v>
      </c>
      <c r="C189" s="46" t="s">
        <v>111</v>
      </c>
      <c r="D189" s="28"/>
      <c r="E189" s="37">
        <f t="shared" si="16"/>
        <v>16122.1</v>
      </c>
      <c r="F189" s="47">
        <v>3.24</v>
      </c>
      <c r="G189" s="48">
        <v>1</v>
      </c>
      <c r="H189" s="40">
        <f t="shared" si="17"/>
        <v>52235.6</v>
      </c>
      <c r="I189" s="1"/>
      <c r="J189" s="1"/>
      <c r="L189" s="42"/>
      <c r="M189" s="42"/>
      <c r="N189" s="42"/>
      <c r="O189" s="42"/>
      <c r="P189" s="42"/>
      <c r="Q189" s="43"/>
      <c r="R189" s="1"/>
      <c r="T189" s="5"/>
    </row>
    <row r="190" spans="1:20" s="5" customFormat="1" ht="31.5">
      <c r="A190" s="7">
        <v>150</v>
      </c>
      <c r="B190" s="45" t="s">
        <v>267</v>
      </c>
      <c r="C190" s="46" t="s">
        <v>137</v>
      </c>
      <c r="D190" s="28"/>
      <c r="E190" s="37">
        <f t="shared" si="16"/>
        <v>16122.1</v>
      </c>
      <c r="F190" s="47">
        <v>1.7</v>
      </c>
      <c r="G190" s="48">
        <v>1</v>
      </c>
      <c r="H190" s="40">
        <f t="shared" si="17"/>
        <v>27407.57</v>
      </c>
      <c r="I190" s="1"/>
      <c r="J190" s="1"/>
      <c r="L190" s="42"/>
      <c r="M190" s="42"/>
      <c r="N190" s="42"/>
      <c r="O190" s="42"/>
      <c r="P190" s="42"/>
      <c r="Q190" s="43"/>
      <c r="R190" s="1"/>
      <c r="T190" s="4"/>
    </row>
    <row r="191" spans="1:18" s="5" customFormat="1" ht="31.5">
      <c r="A191" s="7">
        <v>151</v>
      </c>
      <c r="B191" s="45" t="s">
        <v>268</v>
      </c>
      <c r="C191" s="46" t="s">
        <v>112</v>
      </c>
      <c r="D191" s="28"/>
      <c r="E191" s="37">
        <f t="shared" si="16"/>
        <v>16122.1</v>
      </c>
      <c r="F191" s="47">
        <v>2.06</v>
      </c>
      <c r="G191" s="48">
        <v>1</v>
      </c>
      <c r="H191" s="40">
        <f t="shared" si="17"/>
        <v>33211.53</v>
      </c>
      <c r="I191" s="1"/>
      <c r="J191" s="1"/>
      <c r="L191" s="42"/>
      <c r="M191" s="42"/>
      <c r="N191" s="42"/>
      <c r="O191" s="42"/>
      <c r="P191" s="42"/>
      <c r="Q191" s="43"/>
      <c r="R191" s="1"/>
    </row>
    <row r="192" spans="1:18" s="5" customFormat="1" ht="31.5">
      <c r="A192" s="7">
        <v>152</v>
      </c>
      <c r="B192" s="45" t="s">
        <v>269</v>
      </c>
      <c r="C192" s="46" t="s">
        <v>113</v>
      </c>
      <c r="D192" s="28"/>
      <c r="E192" s="37">
        <f t="shared" si="16"/>
        <v>16122.1</v>
      </c>
      <c r="F192" s="47">
        <v>2.17</v>
      </c>
      <c r="G192" s="48">
        <v>1</v>
      </c>
      <c r="H192" s="40">
        <f t="shared" si="17"/>
        <v>34984.96</v>
      </c>
      <c r="I192" s="1"/>
      <c r="J192" s="1"/>
      <c r="L192" s="42"/>
      <c r="M192" s="42"/>
      <c r="N192" s="42"/>
      <c r="O192" s="42"/>
      <c r="P192" s="42"/>
      <c r="Q192" s="43"/>
      <c r="R192" s="4"/>
    </row>
    <row r="193" spans="1:18" s="5" customFormat="1" ht="15.75">
      <c r="A193" s="3">
        <v>33</v>
      </c>
      <c r="B193" s="26" t="s">
        <v>270</v>
      </c>
      <c r="C193" s="27" t="s">
        <v>114</v>
      </c>
      <c r="D193" s="28"/>
      <c r="E193" s="37"/>
      <c r="F193" s="30"/>
      <c r="G193" s="48"/>
      <c r="H193" s="40"/>
      <c r="I193" s="1"/>
      <c r="J193" s="1"/>
      <c r="L193" s="42"/>
      <c r="M193" s="42"/>
      <c r="N193" s="42"/>
      <c r="O193" s="42"/>
      <c r="P193" s="42"/>
      <c r="Q193" s="43"/>
      <c r="R193" s="4"/>
    </row>
    <row r="194" spans="1:18" s="5" customFormat="1" ht="15.75">
      <c r="A194" s="7">
        <v>153</v>
      </c>
      <c r="B194" s="45" t="s">
        <v>271</v>
      </c>
      <c r="C194" s="46" t="s">
        <v>115</v>
      </c>
      <c r="D194" s="28"/>
      <c r="E194" s="37">
        <f>ROUND(26709.9*1.006*60%,2)</f>
        <v>16122.1</v>
      </c>
      <c r="F194" s="47">
        <v>1.1</v>
      </c>
      <c r="G194" s="48">
        <v>1</v>
      </c>
      <c r="H194" s="40">
        <f>ROUND(E194*F194*G194,2)</f>
        <v>17734.31</v>
      </c>
      <c r="I194" s="1"/>
      <c r="J194" s="1"/>
      <c r="L194" s="42"/>
      <c r="M194" s="42"/>
      <c r="N194" s="42"/>
      <c r="O194" s="42"/>
      <c r="P194" s="42"/>
      <c r="Q194" s="43"/>
      <c r="R194" s="1"/>
    </row>
    <row r="195" spans="1:18" s="5" customFormat="1" ht="15.75">
      <c r="A195" s="3">
        <v>34</v>
      </c>
      <c r="B195" s="26" t="s">
        <v>272</v>
      </c>
      <c r="C195" s="27" t="s">
        <v>116</v>
      </c>
      <c r="D195" s="28"/>
      <c r="E195" s="37"/>
      <c r="F195" s="30"/>
      <c r="G195" s="48"/>
      <c r="H195" s="40"/>
      <c r="I195" s="1"/>
      <c r="J195" s="1"/>
      <c r="L195" s="42"/>
      <c r="M195" s="42"/>
      <c r="N195" s="42"/>
      <c r="O195" s="42"/>
      <c r="P195" s="42"/>
      <c r="Q195" s="43"/>
      <c r="R195" s="1"/>
    </row>
    <row r="196" spans="1:18" s="5" customFormat="1" ht="47.25">
      <c r="A196" s="7">
        <v>154</v>
      </c>
      <c r="B196" s="45" t="s">
        <v>273</v>
      </c>
      <c r="C196" s="46" t="s">
        <v>117</v>
      </c>
      <c r="D196" s="28"/>
      <c r="E196" s="37">
        <f>ROUND(26709.9*1.006*60%,2)</f>
        <v>16122.1</v>
      </c>
      <c r="F196" s="47">
        <v>0.88</v>
      </c>
      <c r="G196" s="48">
        <v>1</v>
      </c>
      <c r="H196" s="40">
        <f>ROUND(E196*F196*G196,2)</f>
        <v>14187.45</v>
      </c>
      <c r="I196" s="1"/>
      <c r="J196" s="1"/>
      <c r="L196" s="42"/>
      <c r="M196" s="42"/>
      <c r="N196" s="42"/>
      <c r="O196" s="42"/>
      <c r="P196" s="42"/>
      <c r="Q196" s="43"/>
      <c r="R196" s="1"/>
    </row>
    <row r="197" spans="1:18" s="5" customFormat="1" ht="15.75">
      <c r="A197" s="7">
        <v>155</v>
      </c>
      <c r="B197" s="45" t="s">
        <v>274</v>
      </c>
      <c r="C197" s="46" t="s">
        <v>118</v>
      </c>
      <c r="D197" s="28"/>
      <c r="E197" s="37">
        <f>ROUND(26709.9*1.006*60%,2)</f>
        <v>16122.1</v>
      </c>
      <c r="F197" s="47">
        <v>0.92</v>
      </c>
      <c r="G197" s="48">
        <v>1</v>
      </c>
      <c r="H197" s="40">
        <f>ROUND(E197*F197*G197,2)</f>
        <v>14832.33</v>
      </c>
      <c r="I197" s="1"/>
      <c r="J197" s="1"/>
      <c r="L197" s="42"/>
      <c r="M197" s="42"/>
      <c r="N197" s="42"/>
      <c r="O197" s="42"/>
      <c r="P197" s="42"/>
      <c r="Q197" s="43"/>
      <c r="R197" s="1"/>
    </row>
    <row r="198" spans="1:19" s="5" customFormat="1" ht="15.75">
      <c r="A198" s="7">
        <v>156</v>
      </c>
      <c r="B198" s="45" t="s">
        <v>275</v>
      </c>
      <c r="C198" s="46" t="s">
        <v>119</v>
      </c>
      <c r="D198" s="28"/>
      <c r="E198" s="37">
        <f>ROUND(26709.9*1.006*60%,2)</f>
        <v>16122.1</v>
      </c>
      <c r="F198" s="47">
        <v>1.56</v>
      </c>
      <c r="G198" s="48">
        <v>1</v>
      </c>
      <c r="H198" s="40">
        <f>ROUND(E198*F198*G198,2)</f>
        <v>25150.48</v>
      </c>
      <c r="I198" s="1"/>
      <c r="J198" s="1"/>
      <c r="L198" s="42"/>
      <c r="M198" s="42"/>
      <c r="N198" s="42"/>
      <c r="O198" s="42"/>
      <c r="P198" s="42"/>
      <c r="Q198" s="43"/>
      <c r="R198" s="4"/>
      <c r="S198" s="4"/>
    </row>
    <row r="199" spans="1:18" s="5" customFormat="1" ht="15.75">
      <c r="A199" s="3">
        <v>35</v>
      </c>
      <c r="B199" s="26" t="s">
        <v>276</v>
      </c>
      <c r="C199" s="27" t="s">
        <v>120</v>
      </c>
      <c r="D199" s="28"/>
      <c r="E199" s="37"/>
      <c r="F199" s="30"/>
      <c r="G199" s="48"/>
      <c r="H199" s="40"/>
      <c r="I199" s="1"/>
      <c r="J199" s="1"/>
      <c r="L199" s="42"/>
      <c r="M199" s="42"/>
      <c r="N199" s="42"/>
      <c r="O199" s="42"/>
      <c r="P199" s="42"/>
      <c r="Q199" s="43"/>
      <c r="R199" s="4"/>
    </row>
    <row r="200" spans="1:18" s="5" customFormat="1" ht="15.75">
      <c r="A200" s="7">
        <v>157</v>
      </c>
      <c r="B200" s="45" t="s">
        <v>277</v>
      </c>
      <c r="C200" s="46" t="s">
        <v>121</v>
      </c>
      <c r="D200" s="28"/>
      <c r="E200" s="37">
        <f>ROUND(26709.9*1.006*60%,2)</f>
        <v>16122.1</v>
      </c>
      <c r="F200" s="47">
        <v>1.08</v>
      </c>
      <c r="G200" s="48">
        <v>1</v>
      </c>
      <c r="H200" s="40">
        <f>ROUND(E200*F200*G200,2)</f>
        <v>17411.87</v>
      </c>
      <c r="I200" s="1"/>
      <c r="J200" s="1"/>
      <c r="L200" s="42"/>
      <c r="M200" s="42"/>
      <c r="N200" s="42"/>
      <c r="O200" s="42"/>
      <c r="P200" s="42"/>
      <c r="Q200" s="43"/>
      <c r="R200" s="4"/>
    </row>
    <row r="201" spans="1:18" s="5" customFormat="1" ht="78.75">
      <c r="A201" s="7">
        <v>158</v>
      </c>
      <c r="B201" s="45" t="s">
        <v>278</v>
      </c>
      <c r="C201" s="46" t="s">
        <v>351</v>
      </c>
      <c r="D201" s="28"/>
      <c r="E201" s="37">
        <f>ROUND(26709.9*1.006*60%,2)</f>
        <v>16122.1</v>
      </c>
      <c r="F201" s="47">
        <v>1.41</v>
      </c>
      <c r="G201" s="48">
        <v>1</v>
      </c>
      <c r="H201" s="40">
        <f>ROUND(E201*F201*G201,2)</f>
        <v>22732.16</v>
      </c>
      <c r="I201" s="1"/>
      <c r="J201" s="1"/>
      <c r="L201" s="42"/>
      <c r="M201" s="42"/>
      <c r="N201" s="42"/>
      <c r="O201" s="42"/>
      <c r="P201" s="42"/>
      <c r="Q201" s="43"/>
      <c r="R201" s="4"/>
    </row>
    <row r="202" spans="1:20" ht="15.75">
      <c r="A202" s="7">
        <v>159</v>
      </c>
      <c r="B202" s="45" t="s">
        <v>279</v>
      </c>
      <c r="C202" s="46" t="s">
        <v>122</v>
      </c>
      <c r="D202" s="28"/>
      <c r="E202" s="37">
        <f>ROUND(26709.9*1.006*60%,2)</f>
        <v>16122.1</v>
      </c>
      <c r="F202" s="47">
        <v>2.58</v>
      </c>
      <c r="G202" s="48">
        <v>1</v>
      </c>
      <c r="H202" s="40">
        <f>ROUND(E202*F202*G202,2)</f>
        <v>41595.02</v>
      </c>
      <c r="L202" s="42"/>
      <c r="M202" s="42"/>
      <c r="N202" s="42"/>
      <c r="O202" s="42"/>
      <c r="P202" s="42"/>
      <c r="Q202" s="43"/>
      <c r="S202" s="5"/>
      <c r="T202" s="5"/>
    </row>
    <row r="203" spans="1:19" ht="31.5">
      <c r="A203" s="7">
        <v>160</v>
      </c>
      <c r="B203" s="45" t="s">
        <v>280</v>
      </c>
      <c r="C203" s="46" t="s">
        <v>123</v>
      </c>
      <c r="D203" s="28"/>
      <c r="E203" s="37">
        <f>ROUND(26709.9*1.006*60%,2)</f>
        <v>16122.1</v>
      </c>
      <c r="F203" s="47">
        <v>12.27</v>
      </c>
      <c r="G203" s="48">
        <v>1</v>
      </c>
      <c r="H203" s="40">
        <f>ROUND(E203*F203*G203,2)</f>
        <v>197818.17</v>
      </c>
      <c r="L203" s="42"/>
      <c r="M203" s="42"/>
      <c r="N203" s="42"/>
      <c r="O203" s="42"/>
      <c r="P203" s="42"/>
      <c r="Q203" s="43"/>
      <c r="S203" s="5"/>
    </row>
    <row r="204" spans="1:19" ht="15.75">
      <c r="A204" s="3">
        <v>36</v>
      </c>
      <c r="B204" s="26" t="s">
        <v>281</v>
      </c>
      <c r="C204" s="27" t="s">
        <v>124</v>
      </c>
      <c r="D204" s="28"/>
      <c r="E204" s="37"/>
      <c r="F204" s="69"/>
      <c r="G204" s="48"/>
      <c r="H204" s="40"/>
      <c r="L204" s="42"/>
      <c r="M204" s="42"/>
      <c r="N204" s="42"/>
      <c r="O204" s="42"/>
      <c r="P204" s="42"/>
      <c r="Q204" s="43"/>
      <c r="S204" s="5"/>
    </row>
    <row r="205" spans="1:19" ht="31.5">
      <c r="A205" s="78">
        <v>161</v>
      </c>
      <c r="B205" s="45" t="s">
        <v>282</v>
      </c>
      <c r="C205" s="46" t="s">
        <v>125</v>
      </c>
      <c r="D205" s="28"/>
      <c r="E205" s="37">
        <f>ROUND(26709.9*1.006*60%,2)</f>
        <v>16122.1</v>
      </c>
      <c r="F205" s="47">
        <v>7.86</v>
      </c>
      <c r="G205" s="48">
        <v>1</v>
      </c>
      <c r="H205" s="40">
        <f>ROUND(E205*F205*G205,2)</f>
        <v>126719.71</v>
      </c>
      <c r="L205" s="42"/>
      <c r="M205" s="42"/>
      <c r="N205" s="42"/>
      <c r="O205" s="42"/>
      <c r="P205" s="42"/>
      <c r="Q205" s="43"/>
      <c r="S205" s="5"/>
    </row>
    <row r="206" spans="1:19" ht="47.25">
      <c r="A206" s="78">
        <v>162</v>
      </c>
      <c r="B206" s="45" t="s">
        <v>283</v>
      </c>
      <c r="C206" s="46" t="s">
        <v>126</v>
      </c>
      <c r="D206" s="28"/>
      <c r="E206" s="37">
        <f>ROUND(26709.9*1.006*60%,2)</f>
        <v>16122.1</v>
      </c>
      <c r="F206" s="47">
        <v>0.56</v>
      </c>
      <c r="G206" s="48">
        <v>1</v>
      </c>
      <c r="H206" s="40">
        <f>ROUND(E206*F206*G206,2)</f>
        <v>9028.38</v>
      </c>
      <c r="L206" s="42"/>
      <c r="M206" s="42"/>
      <c r="N206" s="42"/>
      <c r="O206" s="42"/>
      <c r="P206" s="42"/>
      <c r="Q206" s="43"/>
      <c r="R206" s="4"/>
      <c r="S206" s="5"/>
    </row>
    <row r="207" spans="1:19" ht="63">
      <c r="A207" s="78">
        <v>163</v>
      </c>
      <c r="B207" s="45" t="s">
        <v>284</v>
      </c>
      <c r="C207" s="46" t="s">
        <v>127</v>
      </c>
      <c r="D207" s="28"/>
      <c r="E207" s="37">
        <f>ROUND(26709.9*1.006*60%,2)</f>
        <v>16122.1</v>
      </c>
      <c r="F207" s="47">
        <v>0.46</v>
      </c>
      <c r="G207" s="48">
        <v>1</v>
      </c>
      <c r="H207" s="40">
        <f>ROUND(E207*F207*G207,2)</f>
        <v>7416.17</v>
      </c>
      <c r="L207" s="42"/>
      <c r="M207" s="42"/>
      <c r="N207" s="42"/>
      <c r="O207" s="42"/>
      <c r="P207" s="42"/>
      <c r="Q207" s="43"/>
      <c r="R207" s="5"/>
      <c r="S207" s="5"/>
    </row>
    <row r="208" spans="1:19" ht="31.5">
      <c r="A208" s="78">
        <v>164</v>
      </c>
      <c r="B208" s="45" t="s">
        <v>285</v>
      </c>
      <c r="C208" s="46" t="s">
        <v>128</v>
      </c>
      <c r="D208" s="28"/>
      <c r="E208" s="37">
        <f>ROUND(26709.9*1.006*60%,2)</f>
        <v>16122.1</v>
      </c>
      <c r="F208" s="47">
        <v>7.4</v>
      </c>
      <c r="G208" s="48">
        <v>1</v>
      </c>
      <c r="H208" s="40">
        <f>ROUND(E208*F208*G208,2)</f>
        <v>119303.54</v>
      </c>
      <c r="L208" s="42"/>
      <c r="M208" s="42"/>
      <c r="N208" s="42"/>
      <c r="O208" s="42"/>
      <c r="P208" s="42"/>
      <c r="Q208" s="43"/>
      <c r="S208" s="5"/>
    </row>
    <row r="209" spans="1:19" ht="31.5">
      <c r="A209" s="78">
        <v>165</v>
      </c>
      <c r="B209" s="45" t="s">
        <v>286</v>
      </c>
      <c r="C209" s="46" t="s">
        <v>360</v>
      </c>
      <c r="D209" s="70"/>
      <c r="E209" s="37">
        <f>ROUND(26709.9*1.006*60%,2)</f>
        <v>16122.1</v>
      </c>
      <c r="F209" s="47">
        <v>0.4</v>
      </c>
      <c r="G209" s="48">
        <v>1</v>
      </c>
      <c r="H209" s="40">
        <f>ROUND(E209*F209*G209,2)</f>
        <v>6448.84</v>
      </c>
      <c r="L209" s="42"/>
      <c r="M209" s="42"/>
      <c r="N209" s="42"/>
      <c r="O209" s="42"/>
      <c r="P209" s="42"/>
      <c r="Q209" s="43"/>
      <c r="R209" s="5"/>
      <c r="S209" s="5"/>
    </row>
    <row r="210" spans="1:18" ht="31.5">
      <c r="A210" s="78">
        <v>166</v>
      </c>
      <c r="B210" s="45" t="s">
        <v>392</v>
      </c>
      <c r="C210" s="54" t="s">
        <v>445</v>
      </c>
      <c r="D210" s="71">
        <v>0.0109</v>
      </c>
      <c r="E210" s="37">
        <f aca="true" t="shared" si="18" ref="E210:E232">ROUND(26709.9*60%,2)</f>
        <v>16025.94</v>
      </c>
      <c r="F210" s="47">
        <v>2.5</v>
      </c>
      <c r="G210" s="48">
        <v>1</v>
      </c>
      <c r="H210" s="50">
        <f aca="true" t="shared" si="19" ref="H210:H232">ROUND((E210*F210*((1-D210)+D210*G210*1.006)+E210*1.006*0),2)</f>
        <v>40067.47</v>
      </c>
      <c r="L210" s="42"/>
      <c r="M210" s="42"/>
      <c r="N210" s="42"/>
      <c r="O210" s="42"/>
      <c r="P210" s="42"/>
      <c r="Q210" s="43"/>
      <c r="R210" s="4"/>
    </row>
    <row r="211" spans="1:18" ht="31.5">
      <c r="A211" s="78">
        <v>167</v>
      </c>
      <c r="B211" s="45" t="s">
        <v>393</v>
      </c>
      <c r="C211" s="54" t="s">
        <v>446</v>
      </c>
      <c r="D211" s="71">
        <v>0.0051</v>
      </c>
      <c r="E211" s="37">
        <f t="shared" si="18"/>
        <v>16025.94</v>
      </c>
      <c r="F211" s="47">
        <v>5.36</v>
      </c>
      <c r="G211" s="48">
        <v>1</v>
      </c>
      <c r="H211" s="50">
        <f t="shared" si="19"/>
        <v>85901.67</v>
      </c>
      <c r="L211" s="42"/>
      <c r="M211" s="42"/>
      <c r="N211" s="42"/>
      <c r="O211" s="42"/>
      <c r="P211" s="42"/>
      <c r="Q211" s="43"/>
      <c r="R211" s="5"/>
    </row>
    <row r="212" spans="1:18" ht="47.25">
      <c r="A212" s="78">
        <v>168</v>
      </c>
      <c r="B212" s="45" t="s">
        <v>394</v>
      </c>
      <c r="C212" s="54" t="s">
        <v>492</v>
      </c>
      <c r="D212" s="71">
        <v>0.1794</v>
      </c>
      <c r="E212" s="37">
        <f t="shared" si="18"/>
        <v>16025.94</v>
      </c>
      <c r="F212" s="47">
        <v>4.06</v>
      </c>
      <c r="G212" s="48">
        <v>1</v>
      </c>
      <c r="H212" s="50">
        <f t="shared" si="19"/>
        <v>65135.35</v>
      </c>
      <c r="L212" s="42"/>
      <c r="M212" s="42"/>
      <c r="N212" s="42"/>
      <c r="O212" s="42"/>
      <c r="P212" s="42"/>
      <c r="Q212" s="43"/>
      <c r="R212" s="5"/>
    </row>
    <row r="213" spans="1:18" ht="47.25">
      <c r="A213" s="78">
        <v>169</v>
      </c>
      <c r="B213" s="45" t="s">
        <v>395</v>
      </c>
      <c r="C213" s="54" t="s">
        <v>447</v>
      </c>
      <c r="D213" s="71">
        <v>0.0466</v>
      </c>
      <c r="E213" s="37">
        <f t="shared" si="18"/>
        <v>16025.94</v>
      </c>
      <c r="F213" s="47">
        <v>0.53</v>
      </c>
      <c r="G213" s="48">
        <v>1</v>
      </c>
      <c r="H213" s="50">
        <f t="shared" si="19"/>
        <v>8496.12</v>
      </c>
      <c r="L213" s="42"/>
      <c r="M213" s="42"/>
      <c r="N213" s="42"/>
      <c r="O213" s="42"/>
      <c r="P213" s="42"/>
      <c r="Q213" s="43"/>
      <c r="R213" s="5"/>
    </row>
    <row r="214" spans="1:18" ht="47.25">
      <c r="A214" s="78">
        <v>170</v>
      </c>
      <c r="B214" s="45" t="s">
        <v>396</v>
      </c>
      <c r="C214" s="54" t="s">
        <v>448</v>
      </c>
      <c r="D214" s="71">
        <v>0.031</v>
      </c>
      <c r="E214" s="37">
        <f t="shared" si="18"/>
        <v>16025.94</v>
      </c>
      <c r="F214" s="47">
        <v>0.79</v>
      </c>
      <c r="G214" s="48">
        <v>1</v>
      </c>
      <c r="H214" s="50">
        <f t="shared" si="19"/>
        <v>12662.85</v>
      </c>
      <c r="L214" s="42"/>
      <c r="M214" s="42"/>
      <c r="N214" s="42"/>
      <c r="O214" s="42"/>
      <c r="P214" s="42"/>
      <c r="Q214" s="43"/>
      <c r="R214" s="5"/>
    </row>
    <row r="215" spans="1:18" ht="47.25">
      <c r="A215" s="78">
        <v>171</v>
      </c>
      <c r="B215" s="45" t="s">
        <v>397</v>
      </c>
      <c r="C215" s="54" t="s">
        <v>449</v>
      </c>
      <c r="D215" s="71">
        <v>0.0188</v>
      </c>
      <c r="E215" s="37">
        <f t="shared" si="18"/>
        <v>16025.94</v>
      </c>
      <c r="F215" s="47">
        <v>1.3</v>
      </c>
      <c r="G215" s="48">
        <v>1</v>
      </c>
      <c r="H215" s="50">
        <f t="shared" si="19"/>
        <v>20836.07</v>
      </c>
      <c r="L215" s="42"/>
      <c r="M215" s="42"/>
      <c r="N215" s="42"/>
      <c r="O215" s="42"/>
      <c r="P215" s="42"/>
      <c r="Q215" s="43"/>
      <c r="R215" s="5"/>
    </row>
    <row r="216" spans="1:18" ht="47.25">
      <c r="A216" s="78">
        <v>172</v>
      </c>
      <c r="B216" s="45" t="s">
        <v>398</v>
      </c>
      <c r="C216" s="54" t="s">
        <v>450</v>
      </c>
      <c r="D216" s="71">
        <v>0.0144</v>
      </c>
      <c r="E216" s="37">
        <f t="shared" si="18"/>
        <v>16025.94</v>
      </c>
      <c r="F216" s="47">
        <v>1.75</v>
      </c>
      <c r="G216" s="48">
        <v>1</v>
      </c>
      <c r="H216" s="50">
        <f t="shared" si="19"/>
        <v>28047.82</v>
      </c>
      <c r="L216" s="42"/>
      <c r="M216" s="42"/>
      <c r="N216" s="42"/>
      <c r="O216" s="42"/>
      <c r="P216" s="42"/>
      <c r="Q216" s="43"/>
      <c r="R216" s="5"/>
    </row>
    <row r="217" spans="1:18" ht="47.25">
      <c r="A217" s="78">
        <v>173</v>
      </c>
      <c r="B217" s="45" t="s">
        <v>399</v>
      </c>
      <c r="C217" s="54" t="s">
        <v>451</v>
      </c>
      <c r="D217" s="71">
        <v>0.013</v>
      </c>
      <c r="E217" s="37">
        <f t="shared" si="18"/>
        <v>16025.94</v>
      </c>
      <c r="F217" s="47">
        <v>2.11</v>
      </c>
      <c r="G217" s="48">
        <v>1</v>
      </c>
      <c r="H217" s="50">
        <f t="shared" si="19"/>
        <v>33817.37</v>
      </c>
      <c r="L217" s="42"/>
      <c r="M217" s="42"/>
      <c r="N217" s="42"/>
      <c r="O217" s="42"/>
      <c r="P217" s="42"/>
      <c r="Q217" s="43"/>
      <c r="R217" s="4"/>
    </row>
    <row r="218" spans="1:18" ht="47.25">
      <c r="A218" s="78">
        <v>174</v>
      </c>
      <c r="B218" s="45" t="s">
        <v>400</v>
      </c>
      <c r="C218" s="54" t="s">
        <v>452</v>
      </c>
      <c r="D218" s="71">
        <v>0.0099</v>
      </c>
      <c r="E218" s="37">
        <f t="shared" si="18"/>
        <v>16025.94</v>
      </c>
      <c r="F218" s="47">
        <v>2.5</v>
      </c>
      <c r="G218" s="48">
        <v>1</v>
      </c>
      <c r="H218" s="50">
        <f t="shared" si="19"/>
        <v>40067.23</v>
      </c>
      <c r="L218" s="42"/>
      <c r="M218" s="42"/>
      <c r="N218" s="42"/>
      <c r="O218" s="42"/>
      <c r="P218" s="42"/>
      <c r="Q218" s="43"/>
      <c r="R218" s="5"/>
    </row>
    <row r="219" spans="1:18" ht="47.25">
      <c r="A219" s="78">
        <v>175</v>
      </c>
      <c r="B219" s="45" t="s">
        <v>401</v>
      </c>
      <c r="C219" s="54" t="s">
        <v>453</v>
      </c>
      <c r="D219" s="71">
        <v>0.0338</v>
      </c>
      <c r="E219" s="37">
        <f t="shared" si="18"/>
        <v>16025.94</v>
      </c>
      <c r="F219" s="47">
        <v>2.76</v>
      </c>
      <c r="G219" s="48">
        <v>1</v>
      </c>
      <c r="H219" s="50">
        <f t="shared" si="19"/>
        <v>44240.56</v>
      </c>
      <c r="L219" s="42"/>
      <c r="M219" s="42"/>
      <c r="N219" s="42"/>
      <c r="O219" s="42"/>
      <c r="P219" s="42"/>
      <c r="Q219" s="43"/>
      <c r="R219" s="5"/>
    </row>
    <row r="220" spans="1:18" ht="47.25">
      <c r="A220" s="78">
        <v>176</v>
      </c>
      <c r="B220" s="45" t="s">
        <v>402</v>
      </c>
      <c r="C220" s="54" t="s">
        <v>454</v>
      </c>
      <c r="D220" s="71">
        <v>0.0079</v>
      </c>
      <c r="E220" s="37">
        <f t="shared" si="18"/>
        <v>16025.94</v>
      </c>
      <c r="F220" s="47">
        <v>3.12</v>
      </c>
      <c r="G220" s="48">
        <v>1</v>
      </c>
      <c r="H220" s="50">
        <f t="shared" si="19"/>
        <v>50003.3</v>
      </c>
      <c r="L220" s="42"/>
      <c r="M220" s="42"/>
      <c r="N220" s="42"/>
      <c r="O220" s="42"/>
      <c r="P220" s="42"/>
      <c r="Q220" s="43"/>
      <c r="R220" s="5"/>
    </row>
    <row r="221" spans="1:18" ht="47.25">
      <c r="A221" s="78">
        <v>177</v>
      </c>
      <c r="B221" s="45" t="s">
        <v>403</v>
      </c>
      <c r="C221" s="54" t="s">
        <v>455</v>
      </c>
      <c r="D221" s="71">
        <v>0.0469</v>
      </c>
      <c r="E221" s="37">
        <f t="shared" si="18"/>
        <v>16025.94</v>
      </c>
      <c r="F221" s="47">
        <v>3.58</v>
      </c>
      <c r="G221" s="48">
        <v>1</v>
      </c>
      <c r="H221" s="50">
        <f t="shared" si="19"/>
        <v>57389.01</v>
      </c>
      <c r="L221" s="42"/>
      <c r="M221" s="42"/>
      <c r="N221" s="42"/>
      <c r="O221" s="42"/>
      <c r="P221" s="42"/>
      <c r="Q221" s="43"/>
      <c r="R221" s="5"/>
    </row>
    <row r="222" spans="1:18" ht="47.25">
      <c r="A222" s="78">
        <v>178</v>
      </c>
      <c r="B222" s="45" t="s">
        <v>404</v>
      </c>
      <c r="C222" s="54" t="s">
        <v>456</v>
      </c>
      <c r="D222" s="71">
        <v>0.007</v>
      </c>
      <c r="E222" s="37">
        <f t="shared" si="18"/>
        <v>16025.94</v>
      </c>
      <c r="F222" s="47">
        <v>4.14</v>
      </c>
      <c r="G222" s="48">
        <v>1</v>
      </c>
      <c r="H222" s="50">
        <f t="shared" si="19"/>
        <v>66350.18</v>
      </c>
      <c r="L222" s="42"/>
      <c r="M222" s="42"/>
      <c r="N222" s="42"/>
      <c r="O222" s="42"/>
      <c r="P222" s="42"/>
      <c r="Q222" s="43"/>
      <c r="R222" s="5"/>
    </row>
    <row r="223" spans="1:18" ht="47.25">
      <c r="A223" s="78">
        <v>179</v>
      </c>
      <c r="B223" s="45" t="s">
        <v>405</v>
      </c>
      <c r="C223" s="54" t="s">
        <v>457</v>
      </c>
      <c r="D223" s="71">
        <v>0.0087</v>
      </c>
      <c r="E223" s="37">
        <f t="shared" si="18"/>
        <v>16025.94</v>
      </c>
      <c r="F223" s="47">
        <v>5.03</v>
      </c>
      <c r="G223" s="48">
        <v>1</v>
      </c>
      <c r="H223" s="50">
        <f t="shared" si="19"/>
        <v>80614.69</v>
      </c>
      <c r="L223" s="42"/>
      <c r="M223" s="42"/>
      <c r="N223" s="42"/>
      <c r="O223" s="42"/>
      <c r="P223" s="42"/>
      <c r="Q223" s="43"/>
      <c r="R223" s="5"/>
    </row>
    <row r="224" spans="1:18" ht="47.25">
      <c r="A224" s="78">
        <v>180</v>
      </c>
      <c r="B224" s="45" t="s">
        <v>406</v>
      </c>
      <c r="C224" s="54" t="s">
        <v>458</v>
      </c>
      <c r="D224" s="71">
        <v>0.0222</v>
      </c>
      <c r="E224" s="37">
        <f t="shared" si="18"/>
        <v>16025.94</v>
      </c>
      <c r="F224" s="47">
        <v>5.91</v>
      </c>
      <c r="G224" s="48">
        <v>1</v>
      </c>
      <c r="H224" s="50">
        <f t="shared" si="19"/>
        <v>94725.92</v>
      </c>
      <c r="L224" s="42"/>
      <c r="M224" s="42"/>
      <c r="N224" s="42"/>
      <c r="O224" s="42"/>
      <c r="P224" s="42"/>
      <c r="Q224" s="43"/>
      <c r="R224" s="5"/>
    </row>
    <row r="225" spans="1:18" ht="47.25">
      <c r="A225" s="78">
        <v>181</v>
      </c>
      <c r="B225" s="45" t="s">
        <v>407</v>
      </c>
      <c r="C225" s="54" t="s">
        <v>459</v>
      </c>
      <c r="D225" s="71">
        <v>0.0094</v>
      </c>
      <c r="E225" s="37">
        <f t="shared" si="18"/>
        <v>16025.94</v>
      </c>
      <c r="F225" s="47">
        <v>6.88</v>
      </c>
      <c r="G225" s="48">
        <v>1</v>
      </c>
      <c r="H225" s="50">
        <f t="shared" si="19"/>
        <v>110264.69</v>
      </c>
      <c r="L225" s="42"/>
      <c r="M225" s="42"/>
      <c r="N225" s="42"/>
      <c r="O225" s="42"/>
      <c r="P225" s="42"/>
      <c r="Q225" s="43"/>
      <c r="R225" s="5"/>
    </row>
    <row r="226" spans="1:18" ht="47.25">
      <c r="A226" s="78">
        <v>182</v>
      </c>
      <c r="B226" s="45" t="s">
        <v>408</v>
      </c>
      <c r="C226" s="54" t="s">
        <v>460</v>
      </c>
      <c r="D226" s="71">
        <v>0.0036</v>
      </c>
      <c r="E226" s="37">
        <f t="shared" si="18"/>
        <v>16025.94</v>
      </c>
      <c r="F226" s="47">
        <v>8.51</v>
      </c>
      <c r="G226" s="48">
        <v>1</v>
      </c>
      <c r="H226" s="50">
        <f t="shared" si="19"/>
        <v>136383.7</v>
      </c>
      <c r="L226" s="42"/>
      <c r="M226" s="42"/>
      <c r="N226" s="42"/>
      <c r="O226" s="42"/>
      <c r="P226" s="42"/>
      <c r="Q226" s="43"/>
      <c r="R226" s="5"/>
    </row>
    <row r="227" spans="1:18" ht="47.25">
      <c r="A227" s="78">
        <v>183</v>
      </c>
      <c r="B227" s="45" t="s">
        <v>409</v>
      </c>
      <c r="C227" s="54" t="s">
        <v>461</v>
      </c>
      <c r="D227" s="71">
        <v>0.0072</v>
      </c>
      <c r="E227" s="37">
        <f t="shared" si="18"/>
        <v>16025.94</v>
      </c>
      <c r="F227" s="47">
        <v>10.34</v>
      </c>
      <c r="G227" s="48">
        <v>1</v>
      </c>
      <c r="H227" s="50">
        <f t="shared" si="19"/>
        <v>165715.38</v>
      </c>
      <c r="L227" s="42"/>
      <c r="M227" s="42"/>
      <c r="N227" s="42"/>
      <c r="O227" s="42"/>
      <c r="P227" s="42"/>
      <c r="Q227" s="43"/>
      <c r="R227" s="5"/>
    </row>
    <row r="228" spans="1:18" ht="47.25">
      <c r="A228" s="78">
        <v>184</v>
      </c>
      <c r="B228" s="45" t="s">
        <v>410</v>
      </c>
      <c r="C228" s="54" t="s">
        <v>462</v>
      </c>
      <c r="D228" s="71">
        <v>0.0039</v>
      </c>
      <c r="E228" s="37">
        <f t="shared" si="18"/>
        <v>16025.94</v>
      </c>
      <c r="F228" s="47">
        <v>13.16</v>
      </c>
      <c r="G228" s="48">
        <v>1</v>
      </c>
      <c r="H228" s="50">
        <f t="shared" si="19"/>
        <v>210906.31</v>
      </c>
      <c r="L228" s="42"/>
      <c r="M228" s="42"/>
      <c r="N228" s="42"/>
      <c r="O228" s="42"/>
      <c r="P228" s="42"/>
      <c r="Q228" s="43"/>
      <c r="R228" s="5"/>
    </row>
    <row r="229" spans="1:18" ht="47.25">
      <c r="A229" s="78">
        <v>185</v>
      </c>
      <c r="B229" s="45" t="s">
        <v>411</v>
      </c>
      <c r="C229" s="54" t="s">
        <v>463</v>
      </c>
      <c r="D229" s="71">
        <v>0.0282</v>
      </c>
      <c r="E229" s="37">
        <f t="shared" si="18"/>
        <v>16025.94</v>
      </c>
      <c r="F229" s="47">
        <v>26.07</v>
      </c>
      <c r="G229" s="48">
        <v>1</v>
      </c>
      <c r="H229" s="50">
        <f t="shared" si="19"/>
        <v>417866.95</v>
      </c>
      <c r="L229" s="42"/>
      <c r="M229" s="42"/>
      <c r="N229" s="42"/>
      <c r="O229" s="42"/>
      <c r="P229" s="42"/>
      <c r="Q229" s="43"/>
      <c r="R229" s="5"/>
    </row>
    <row r="230" spans="1:17" ht="47.25">
      <c r="A230" s="78">
        <v>186</v>
      </c>
      <c r="B230" s="45" t="s">
        <v>412</v>
      </c>
      <c r="C230" s="54" t="s">
        <v>464</v>
      </c>
      <c r="D230" s="71">
        <v>0.0007</v>
      </c>
      <c r="E230" s="37">
        <f t="shared" si="18"/>
        <v>16025.94</v>
      </c>
      <c r="F230" s="47">
        <v>37.23</v>
      </c>
      <c r="G230" s="48">
        <v>1</v>
      </c>
      <c r="H230" s="50">
        <f t="shared" si="19"/>
        <v>596648.25</v>
      </c>
      <c r="L230" s="42"/>
      <c r="M230" s="42"/>
      <c r="N230" s="42"/>
      <c r="O230" s="42"/>
      <c r="P230" s="42"/>
      <c r="Q230" s="43"/>
    </row>
    <row r="231" spans="1:17" ht="47.25">
      <c r="A231" s="78">
        <v>187</v>
      </c>
      <c r="B231" s="45" t="s">
        <v>413</v>
      </c>
      <c r="C231" s="54" t="s">
        <v>465</v>
      </c>
      <c r="D231" s="71">
        <v>0.0003</v>
      </c>
      <c r="E231" s="37">
        <f t="shared" si="18"/>
        <v>16025.94</v>
      </c>
      <c r="F231" s="47">
        <v>71.43</v>
      </c>
      <c r="G231" s="48">
        <v>1</v>
      </c>
      <c r="H231" s="50">
        <f t="shared" si="19"/>
        <v>1144734.95</v>
      </c>
      <c r="L231" s="42"/>
      <c r="M231" s="42"/>
      <c r="N231" s="42"/>
      <c r="O231" s="42"/>
      <c r="P231" s="42"/>
      <c r="Q231" s="43"/>
    </row>
    <row r="232" spans="1:17" ht="47.25">
      <c r="A232" s="78">
        <v>188</v>
      </c>
      <c r="B232" s="45" t="s">
        <v>414</v>
      </c>
      <c r="C232" s="54" t="s">
        <v>466</v>
      </c>
      <c r="D232" s="71">
        <v>0.0002</v>
      </c>
      <c r="E232" s="37">
        <f t="shared" si="18"/>
        <v>16025.94</v>
      </c>
      <c r="F232" s="47">
        <v>144.84</v>
      </c>
      <c r="G232" s="48">
        <v>1</v>
      </c>
      <c r="H232" s="50">
        <f t="shared" si="19"/>
        <v>2321199.94</v>
      </c>
      <c r="L232" s="42"/>
      <c r="M232" s="42"/>
      <c r="N232" s="42"/>
      <c r="O232" s="42"/>
      <c r="P232" s="42"/>
      <c r="Q232" s="43"/>
    </row>
    <row r="233" spans="1:17" ht="63">
      <c r="A233" s="78">
        <v>189</v>
      </c>
      <c r="B233" s="45" t="s">
        <v>415</v>
      </c>
      <c r="C233" s="54" t="s">
        <v>416</v>
      </c>
      <c r="D233" s="72"/>
      <c r="E233" s="37">
        <f>ROUND(26709.9*1.006*60%,2)</f>
        <v>16122.1</v>
      </c>
      <c r="F233" s="47">
        <v>5.07</v>
      </c>
      <c r="G233" s="48">
        <v>1</v>
      </c>
      <c r="H233" s="40">
        <f>ROUND(E233*F233*G233,2)</f>
        <v>81739.05</v>
      </c>
      <c r="L233" s="42"/>
      <c r="M233" s="42"/>
      <c r="N233" s="42"/>
      <c r="O233" s="42"/>
      <c r="P233" s="42"/>
      <c r="Q233" s="43"/>
    </row>
    <row r="234" spans="1:17" ht="15.75">
      <c r="A234" s="3">
        <v>37</v>
      </c>
      <c r="B234" s="26" t="s">
        <v>287</v>
      </c>
      <c r="C234" s="27" t="s">
        <v>129</v>
      </c>
      <c r="D234" s="72"/>
      <c r="E234" s="37"/>
      <c r="F234" s="30"/>
      <c r="G234" s="48"/>
      <c r="H234" s="40"/>
      <c r="L234" s="42"/>
      <c r="M234" s="42"/>
      <c r="N234" s="42"/>
      <c r="O234" s="42"/>
      <c r="P234" s="42"/>
      <c r="Q234" s="43"/>
    </row>
    <row r="235" spans="1:17" ht="47.25">
      <c r="A235" s="7">
        <v>190</v>
      </c>
      <c r="B235" s="45" t="s">
        <v>288</v>
      </c>
      <c r="C235" s="54" t="s">
        <v>138</v>
      </c>
      <c r="D235" s="72"/>
      <c r="E235" s="37">
        <f aca="true" t="shared" si="20" ref="E235:E250">ROUND(26709.9*1.006*60%,2)</f>
        <v>16122.1</v>
      </c>
      <c r="F235" s="47">
        <v>1.98</v>
      </c>
      <c r="G235" s="48">
        <v>0.8</v>
      </c>
      <c r="H235" s="40">
        <f aca="true" t="shared" si="21" ref="H235:H250">ROUND(E235*F235*G235,2)</f>
        <v>25537.41</v>
      </c>
      <c r="L235" s="42"/>
      <c r="M235" s="42"/>
      <c r="N235" s="42"/>
      <c r="O235" s="42"/>
      <c r="P235" s="42"/>
      <c r="Q235" s="43"/>
    </row>
    <row r="236" spans="1:17" ht="47.25">
      <c r="A236" s="7">
        <v>191</v>
      </c>
      <c r="B236" s="45" t="s">
        <v>289</v>
      </c>
      <c r="C236" s="54" t="s">
        <v>139</v>
      </c>
      <c r="D236" s="72"/>
      <c r="E236" s="37">
        <f t="shared" si="20"/>
        <v>16122.1</v>
      </c>
      <c r="F236" s="47">
        <v>2.31</v>
      </c>
      <c r="G236" s="48">
        <v>0.8</v>
      </c>
      <c r="H236" s="40">
        <f t="shared" si="21"/>
        <v>29793.64</v>
      </c>
      <c r="L236" s="42"/>
      <c r="M236" s="42"/>
      <c r="N236" s="42"/>
      <c r="O236" s="42"/>
      <c r="P236" s="42"/>
      <c r="Q236" s="43"/>
    </row>
    <row r="237" spans="1:17" ht="63">
      <c r="A237" s="7">
        <v>192</v>
      </c>
      <c r="B237" s="45" t="s">
        <v>290</v>
      </c>
      <c r="C237" s="46" t="s">
        <v>140</v>
      </c>
      <c r="D237" s="72"/>
      <c r="E237" s="37">
        <f t="shared" si="20"/>
        <v>16122.1</v>
      </c>
      <c r="F237" s="47">
        <v>1.52</v>
      </c>
      <c r="G237" s="48">
        <v>0.8</v>
      </c>
      <c r="H237" s="40">
        <f t="shared" si="21"/>
        <v>19604.47</v>
      </c>
      <c r="L237" s="42"/>
      <c r="M237" s="42"/>
      <c r="N237" s="42"/>
      <c r="O237" s="42"/>
      <c r="P237" s="42"/>
      <c r="Q237" s="43"/>
    </row>
    <row r="238" spans="1:17" ht="63">
      <c r="A238" s="7">
        <v>193</v>
      </c>
      <c r="B238" s="45" t="s">
        <v>291</v>
      </c>
      <c r="C238" s="46" t="s">
        <v>141</v>
      </c>
      <c r="D238" s="72"/>
      <c r="E238" s="37">
        <f t="shared" si="20"/>
        <v>16122.1</v>
      </c>
      <c r="F238" s="47">
        <v>1.82</v>
      </c>
      <c r="G238" s="48">
        <v>0.8</v>
      </c>
      <c r="H238" s="40">
        <f t="shared" si="21"/>
        <v>23473.78</v>
      </c>
      <c r="L238" s="42"/>
      <c r="M238" s="42"/>
      <c r="N238" s="42"/>
      <c r="O238" s="42"/>
      <c r="P238" s="42"/>
      <c r="Q238" s="43"/>
    </row>
    <row r="239" spans="1:17" ht="31.5">
      <c r="A239" s="7">
        <v>194</v>
      </c>
      <c r="B239" s="45" t="s">
        <v>292</v>
      </c>
      <c r="C239" s="54" t="s">
        <v>144</v>
      </c>
      <c r="D239" s="72"/>
      <c r="E239" s="37">
        <f t="shared" si="20"/>
        <v>16122.1</v>
      </c>
      <c r="F239" s="47">
        <v>1.39</v>
      </c>
      <c r="G239" s="48">
        <v>0.8</v>
      </c>
      <c r="H239" s="40">
        <f t="shared" si="21"/>
        <v>17927.78</v>
      </c>
      <c r="L239" s="42"/>
      <c r="M239" s="42"/>
      <c r="N239" s="42"/>
      <c r="O239" s="42"/>
      <c r="P239" s="42"/>
      <c r="Q239" s="43"/>
    </row>
    <row r="240" spans="1:17" ht="31.5">
      <c r="A240" s="7">
        <v>195</v>
      </c>
      <c r="B240" s="45" t="s">
        <v>293</v>
      </c>
      <c r="C240" s="54" t="s">
        <v>142</v>
      </c>
      <c r="D240" s="72"/>
      <c r="E240" s="37">
        <f t="shared" si="20"/>
        <v>16122.1</v>
      </c>
      <c r="F240" s="47">
        <v>1.67</v>
      </c>
      <c r="G240" s="48">
        <v>0.8</v>
      </c>
      <c r="H240" s="40">
        <f t="shared" si="21"/>
        <v>21539.13</v>
      </c>
      <c r="L240" s="42"/>
      <c r="M240" s="42"/>
      <c r="N240" s="42"/>
      <c r="O240" s="42"/>
      <c r="P240" s="42"/>
      <c r="Q240" s="43"/>
    </row>
    <row r="241" spans="1:17" ht="31.5">
      <c r="A241" s="7">
        <v>196</v>
      </c>
      <c r="B241" s="45" t="s">
        <v>294</v>
      </c>
      <c r="C241" s="46" t="s">
        <v>145</v>
      </c>
      <c r="D241" s="72"/>
      <c r="E241" s="37">
        <f t="shared" si="20"/>
        <v>16122.1</v>
      </c>
      <c r="F241" s="47">
        <v>0.85</v>
      </c>
      <c r="G241" s="48">
        <v>0.8</v>
      </c>
      <c r="H241" s="40">
        <f t="shared" si="21"/>
        <v>10963.03</v>
      </c>
      <c r="L241" s="42"/>
      <c r="M241" s="42"/>
      <c r="N241" s="42"/>
      <c r="O241" s="42"/>
      <c r="P241" s="42"/>
      <c r="Q241" s="43"/>
    </row>
    <row r="242" spans="1:17" ht="31.5">
      <c r="A242" s="7">
        <v>197</v>
      </c>
      <c r="B242" s="45" t="s">
        <v>295</v>
      </c>
      <c r="C242" s="46" t="s">
        <v>143</v>
      </c>
      <c r="D242" s="72"/>
      <c r="E242" s="37">
        <f t="shared" si="20"/>
        <v>16122.1</v>
      </c>
      <c r="F242" s="47">
        <v>1.09</v>
      </c>
      <c r="G242" s="48">
        <v>0.8</v>
      </c>
      <c r="H242" s="40">
        <f t="shared" si="21"/>
        <v>14058.47</v>
      </c>
      <c r="L242" s="42"/>
      <c r="M242" s="42"/>
      <c r="N242" s="42"/>
      <c r="O242" s="42"/>
      <c r="P242" s="42"/>
      <c r="Q242" s="43"/>
    </row>
    <row r="243" spans="1:17" ht="31.5">
      <c r="A243" s="7">
        <v>198</v>
      </c>
      <c r="B243" s="45" t="s">
        <v>296</v>
      </c>
      <c r="C243" s="46" t="s">
        <v>130</v>
      </c>
      <c r="D243" s="72"/>
      <c r="E243" s="37">
        <f t="shared" si="20"/>
        <v>16122.1</v>
      </c>
      <c r="F243" s="47">
        <v>1.5</v>
      </c>
      <c r="G243" s="48">
        <v>0.8</v>
      </c>
      <c r="H243" s="40">
        <f t="shared" si="21"/>
        <v>19346.52</v>
      </c>
      <c r="L243" s="42"/>
      <c r="M243" s="42"/>
      <c r="N243" s="42"/>
      <c r="O243" s="42"/>
      <c r="P243" s="42"/>
      <c r="Q243" s="43"/>
    </row>
    <row r="244" spans="1:17" ht="47.25">
      <c r="A244" s="7">
        <v>199</v>
      </c>
      <c r="B244" s="45" t="s">
        <v>297</v>
      </c>
      <c r="C244" s="46" t="s">
        <v>131</v>
      </c>
      <c r="D244" s="72"/>
      <c r="E244" s="37">
        <f t="shared" si="20"/>
        <v>16122.1</v>
      </c>
      <c r="F244" s="47">
        <v>1.8</v>
      </c>
      <c r="G244" s="48">
        <v>0.8</v>
      </c>
      <c r="H244" s="40">
        <f t="shared" si="21"/>
        <v>23215.82</v>
      </c>
      <c r="L244" s="42"/>
      <c r="M244" s="42"/>
      <c r="N244" s="42"/>
      <c r="O244" s="42"/>
      <c r="P244" s="42"/>
      <c r="Q244" s="43"/>
    </row>
    <row r="245" spans="1:17" ht="31.5">
      <c r="A245" s="7">
        <v>200</v>
      </c>
      <c r="B245" s="45" t="s">
        <v>298</v>
      </c>
      <c r="C245" s="46" t="s">
        <v>132</v>
      </c>
      <c r="D245" s="72"/>
      <c r="E245" s="37">
        <f t="shared" si="20"/>
        <v>16122.1</v>
      </c>
      <c r="F245" s="47">
        <v>2.75</v>
      </c>
      <c r="G245" s="48">
        <v>0.8</v>
      </c>
      <c r="H245" s="40">
        <f t="shared" si="21"/>
        <v>35468.62</v>
      </c>
      <c r="L245" s="42"/>
      <c r="M245" s="42"/>
      <c r="N245" s="42"/>
      <c r="O245" s="42"/>
      <c r="P245" s="42"/>
      <c r="Q245" s="43"/>
    </row>
    <row r="246" spans="1:17" ht="47.25">
      <c r="A246" s="7">
        <v>201</v>
      </c>
      <c r="B246" s="45" t="s">
        <v>299</v>
      </c>
      <c r="C246" s="46" t="s">
        <v>133</v>
      </c>
      <c r="D246" s="72"/>
      <c r="E246" s="37">
        <f t="shared" si="20"/>
        <v>16122.1</v>
      </c>
      <c r="F246" s="47">
        <v>2.35</v>
      </c>
      <c r="G246" s="48">
        <v>0.8</v>
      </c>
      <c r="H246" s="40">
        <f t="shared" si="21"/>
        <v>30309.55</v>
      </c>
      <c r="L246" s="42"/>
      <c r="M246" s="42"/>
      <c r="N246" s="42"/>
      <c r="O246" s="42"/>
      <c r="P246" s="42"/>
      <c r="Q246" s="43"/>
    </row>
    <row r="247" spans="1:17" ht="42.75" customHeight="1">
      <c r="A247" s="7">
        <v>202</v>
      </c>
      <c r="B247" s="45" t="s">
        <v>339</v>
      </c>
      <c r="C247" s="46" t="s">
        <v>341</v>
      </c>
      <c r="D247" s="72"/>
      <c r="E247" s="37">
        <f t="shared" si="20"/>
        <v>16122.1</v>
      </c>
      <c r="F247" s="47">
        <v>1.76</v>
      </c>
      <c r="G247" s="48">
        <v>0.8</v>
      </c>
      <c r="H247" s="40">
        <f t="shared" si="21"/>
        <v>22699.92</v>
      </c>
      <c r="L247" s="42"/>
      <c r="M247" s="42"/>
      <c r="N247" s="42"/>
      <c r="O247" s="42"/>
      <c r="P247" s="42"/>
      <c r="Q247" s="43"/>
    </row>
    <row r="248" spans="1:17" ht="31.5">
      <c r="A248" s="7">
        <v>203</v>
      </c>
      <c r="B248" s="45" t="s">
        <v>340</v>
      </c>
      <c r="C248" s="46" t="s">
        <v>343</v>
      </c>
      <c r="D248" s="73"/>
      <c r="E248" s="37">
        <f t="shared" si="20"/>
        <v>16122.1</v>
      </c>
      <c r="F248" s="47">
        <v>1.51</v>
      </c>
      <c r="G248" s="48">
        <v>0.8</v>
      </c>
      <c r="H248" s="40">
        <f t="shared" si="21"/>
        <v>19475.5</v>
      </c>
      <c r="L248" s="42"/>
      <c r="M248" s="42"/>
      <c r="N248" s="42"/>
      <c r="O248" s="42"/>
      <c r="P248" s="42"/>
      <c r="Q248" s="43"/>
    </row>
    <row r="249" spans="1:17" ht="47.25">
      <c r="A249" s="7">
        <v>204</v>
      </c>
      <c r="B249" s="45" t="s">
        <v>342</v>
      </c>
      <c r="C249" s="46" t="s">
        <v>347</v>
      </c>
      <c r="D249" s="74"/>
      <c r="E249" s="37">
        <f t="shared" si="20"/>
        <v>16122.1</v>
      </c>
      <c r="F249" s="47">
        <v>1</v>
      </c>
      <c r="G249" s="48">
        <v>0.8</v>
      </c>
      <c r="H249" s="40">
        <f t="shared" si="21"/>
        <v>12897.68</v>
      </c>
      <c r="L249" s="42"/>
      <c r="M249" s="42"/>
      <c r="N249" s="42"/>
      <c r="O249" s="42"/>
      <c r="P249" s="42"/>
      <c r="Q249" s="43"/>
    </row>
    <row r="250" spans="1:17" ht="47.25">
      <c r="A250" s="7">
        <v>205</v>
      </c>
      <c r="B250" s="45" t="s">
        <v>344</v>
      </c>
      <c r="C250" s="46" t="s">
        <v>348</v>
      </c>
      <c r="D250" s="74"/>
      <c r="E250" s="37">
        <f t="shared" si="20"/>
        <v>16122.1</v>
      </c>
      <c r="F250" s="47">
        <v>1.4</v>
      </c>
      <c r="G250" s="48">
        <v>0.8</v>
      </c>
      <c r="H250" s="40">
        <f t="shared" si="21"/>
        <v>18056.75</v>
      </c>
      <c r="L250" s="42"/>
      <c r="M250" s="42"/>
      <c r="N250" s="42"/>
      <c r="O250" s="42"/>
      <c r="P250" s="42"/>
      <c r="Q250" s="43"/>
    </row>
    <row r="251" spans="12:17" ht="15">
      <c r="L251" s="42"/>
      <c r="M251" s="42"/>
      <c r="N251" s="42"/>
      <c r="O251" s="42"/>
      <c r="P251" s="42"/>
      <c r="Q251" s="43"/>
    </row>
    <row r="252" spans="1:17" ht="14.25" customHeight="1">
      <c r="A252" s="86" t="s">
        <v>352</v>
      </c>
      <c r="B252" s="86"/>
      <c r="L252" s="42"/>
      <c r="M252" s="42"/>
      <c r="N252" s="42"/>
      <c r="O252" s="42"/>
      <c r="P252" s="42"/>
      <c r="Q252" s="43"/>
    </row>
    <row r="253" spans="1:17" ht="46.5" customHeight="1">
      <c r="A253" s="2" t="s">
        <v>359</v>
      </c>
      <c r="B253" s="77" t="s">
        <v>367</v>
      </c>
      <c r="C253" s="77"/>
      <c r="D253" s="77"/>
      <c r="E253" s="77"/>
      <c r="F253" s="77"/>
      <c r="G253" s="77"/>
      <c r="H253" s="77"/>
      <c r="L253" s="42"/>
      <c r="M253" s="42"/>
      <c r="N253" s="42"/>
      <c r="O253" s="42"/>
      <c r="P253" s="42"/>
      <c r="Q253" s="43"/>
    </row>
    <row r="254" spans="1:17" ht="51.75" customHeight="1">
      <c r="A254" s="2" t="s">
        <v>362</v>
      </c>
      <c r="B254" s="76" t="s">
        <v>361</v>
      </c>
      <c r="C254" s="76"/>
      <c r="D254" s="76"/>
      <c r="E254" s="76"/>
      <c r="F254" s="76"/>
      <c r="G254" s="76"/>
      <c r="H254" s="76"/>
      <c r="L254" s="42"/>
      <c r="M254" s="42"/>
      <c r="N254" s="42"/>
      <c r="O254" s="42"/>
      <c r="P254" s="42"/>
      <c r="Q254" s="43"/>
    </row>
    <row r="255" ht="15">
      <c r="A255" s="1"/>
    </row>
  </sheetData>
  <sheetProtection/>
  <autoFilter ref="A8:H250"/>
  <mergeCells count="11">
    <mergeCell ref="E6:E7"/>
    <mergeCell ref="A3:H4"/>
    <mergeCell ref="F6:F7"/>
    <mergeCell ref="G6:G7"/>
    <mergeCell ref="H6:H7"/>
    <mergeCell ref="A252:B252"/>
    <mergeCell ref="A1:H1"/>
    <mergeCell ref="A6:A7"/>
    <mergeCell ref="B6:B7"/>
    <mergeCell ref="C6:C7"/>
    <mergeCell ref="D6:D7"/>
  </mergeCells>
  <printOptions/>
  <pageMargins left="0.11811023622047245" right="0.11811023622047245" top="0.15748031496062992" bottom="0.15748031496062992" header="0.31496062992125984" footer="0.31496062992125984"/>
  <pageSetup fitToHeight="8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2024-02-01T06:47:32Z</dcterms:modified>
  <cp:category/>
  <cp:version/>
  <cp:contentType/>
  <cp:contentStatus/>
</cp:coreProperties>
</file>