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12930" tabRatio="542" activeTab="0"/>
  </bookViews>
  <sheets>
    <sheet name="Тарифы ДС 2022 по КСГ " sheetId="1" r:id="rId1"/>
  </sheets>
  <definedNames>
    <definedName name="_xlnm._FilterDatabase" localSheetId="0" hidden="1">'Тарифы ДС 2022 по КСГ '!$A$12:$H$234</definedName>
    <definedName name="_xlnm.Print_Titles" localSheetId="0">'Тарифы ДС 2022 по КСГ '!$8:$11</definedName>
    <definedName name="_xlnm.Print_Area" localSheetId="0">'Тарифы ДС 2022 по КСГ '!$A$1:$H$238</definedName>
  </definedNames>
  <calcPr fullCalcOnLoad="1"/>
</workbook>
</file>

<file path=xl/sharedStrings.xml><?xml version="1.0" encoding="utf-8"?>
<sst xmlns="http://schemas.openxmlformats.org/spreadsheetml/2006/main" count="451" uniqueCount="451">
  <si>
    <t>КСГ</t>
  </si>
  <si>
    <t xml:space="preserve">КЗ </t>
  </si>
  <si>
    <t>Акушерское дело</t>
  </si>
  <si>
    <t>Акушерство и гинекология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</si>
  <si>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</si>
  <si>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</si>
  <si>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</si>
  <si>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</si>
  <si>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Искусственное прерывание беременности (аборт)</t>
  </si>
  <si>
    <t>Аллергология и иммунология</t>
  </si>
  <si>
    <t>Нарушения с вовлечением иммунного механизма</t>
  </si>
  <si>
    <t>Гастроэнтерология</t>
  </si>
  <si>
    <t>Болезни органов пищеварения, взрослые</t>
  </si>
  <si>
    <t>Гематология</t>
  </si>
  <si>
    <t>Дерматология</t>
  </si>
  <si>
    <t>Детская кардиология</t>
  </si>
  <si>
    <t>Болезни системы кровообращения, дети</t>
  </si>
  <si>
    <t>Детская онкология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</si>
  <si>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</si>
  <si>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</si>
  <si>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</si>
  <si>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урология-андрология</t>
  </si>
  <si>
    <t>Операции на мужских половых органах, дети</t>
  </si>
  <si>
    <t>Операции на почке и мочевыделительной системе, дети</t>
  </si>
  <si>
    <t>Детская хирургия</t>
  </si>
  <si>
    <t>Операции по поводу грыж, дети</t>
  </si>
  <si>
    <t>Детская эндокринология</t>
  </si>
  <si>
    <t>Сахарный диабет, дети</t>
  </si>
  <si>
    <t>Другие болезни эндокринной системы, дети</t>
  </si>
  <si>
    <t>Инфекционные болезни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</si>
  <si>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</si>
  <si>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</si>
  <si>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</si>
  <si>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</si>
  <si>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</si>
  <si>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</si>
  <si>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Кардиология</t>
  </si>
  <si>
    <t>Болезни системы кровообращения, взрослые</t>
  </si>
  <si>
    <t>Болезни системы кровообращения с применением инвазивных методов</t>
  </si>
  <si>
    <t>Колопроктология</t>
  </si>
  <si>
    <t>Операции на кишечнике и анальной области (уровень 1)</t>
  </si>
  <si>
    <t>Операции на кишечнике и анальной области (уровень 2)</t>
  </si>
  <si>
    <t>Неврология</t>
  </si>
  <si>
    <t>Болезни нервной системы, хромосомные аномалии</t>
  </si>
  <si>
    <t>Нейрохирургия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</si>
  <si>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</si>
  <si>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</si>
  <si>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Неонатология</t>
  </si>
  <si>
    <t>Нарушения, возникшие в перинатальном периоде</t>
  </si>
  <si>
    <t>Нефрология (без диализа)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</si>
  <si>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</si>
  <si>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</si>
  <si>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</si>
  <si>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</si>
  <si>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Онкология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</si>
  <si>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</si>
  <si>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</si>
  <si>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</si>
  <si>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</si>
  <si>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</si>
  <si>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Оториноларингология</t>
  </si>
  <si>
    <t>Болезни уха, горла, носа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</si>
  <si>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</si>
  <si>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</si>
  <si>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</si>
  <si>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</si>
  <si>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Офтальмология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</si>
  <si>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</si>
  <si>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</si>
  <si>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</si>
  <si>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</si>
  <si>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</si>
  <si>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</si>
  <si>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Педиатрия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</si>
  <si>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</si>
  <si>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</si>
  <si>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Пульмонология</t>
  </si>
  <si>
    <t>Болезни органов дыхания</t>
  </si>
  <si>
    <t>Ревматология</t>
  </si>
  <si>
    <t>Системные поражения соединительной ткани, артропатии, спондилопатии, взрослые</t>
  </si>
  <si>
    <t>Сердечно-сосудистая хирургия</t>
  </si>
  <si>
    <t>Операции на сосудах (уровень 1)</t>
  </si>
  <si>
    <t>Операции на сосудах (уровень 2)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</si>
  <si>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</si>
  <si>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</si>
  <si>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</si>
  <si>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Отравления и другие воздействия внешних причин</t>
  </si>
  <si>
    <t>Торакальная хирургия</t>
  </si>
  <si>
    <t>Операции на нижних дыхательных путях и легочной ткани, органах средостения</t>
  </si>
  <si>
    <t>Травматология и ортопедия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</si>
  <si>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</si>
  <si>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</si>
  <si>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</si>
  <si>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травмы, болезни мягких тканей</t>
  </si>
  <si>
    <t>Урология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</si>
  <si>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</si>
  <si>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</si>
  <si>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</si>
  <si>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</si>
  <si>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</si>
  <si>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</si>
  <si>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Хирургия</t>
  </si>
  <si>
    <t>Болезни, новообразования молочной железы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</si>
  <si>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</si>
  <si>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</si>
  <si>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</si>
  <si>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органах кроветворения и иммунной системы</t>
  </si>
  <si>
    <t>Операции на молочной железе</t>
  </si>
  <si>
    <t>Хирургия (абдоминальная)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</si>
  <si>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</si>
  <si>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</si>
  <si>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</si>
  <si>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</si>
  <si>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</si>
  <si>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</si>
  <si>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</si>
  <si>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Хирургия (комбустиология)</t>
  </si>
  <si>
    <t>Ожоги и отморожения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</si>
  <si>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</si>
  <si>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</si>
  <si>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</si>
  <si>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</si>
  <si>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Эндокринология</t>
  </si>
  <si>
    <t>Сахарный диабет, взрослые</t>
  </si>
  <si>
    <t>Кистозный фиброз</t>
  </si>
  <si>
    <t>Лечение кистозного фиброза с применением ингаляционной антибактериальной терапии</t>
  </si>
  <si>
    <t>Прочее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</si>
  <si>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</si>
  <si>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</si>
  <si>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</si>
  <si>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</si>
  <si>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Медицинская реабилитация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</si>
  <si>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</si>
  <si>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</si>
  <si>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</si>
  <si>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Медицинская реабилитация детей после хирургической коррекции врожденных пороков развития органов и систем</t>
  </si>
  <si>
    <t>Лекарственная терапия при доброкачественных заболеваниях крови и пузырном заносе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</si>
  <si>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</si>
  <si>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</si>
  <si>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</si>
  <si>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</si>
  <si>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</si>
  <si>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</si>
  <si>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</si>
  <si>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</si>
  <si>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</si>
  <si>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(3 балла по ШРМ)</t>
  </si>
  <si>
    <t>Медицинская кардиореабилитация (2 балла по ШРМ)</t>
  </si>
  <si>
    <t>Медицинская реабилитация при других соматических заболеваниях (2 балла по ШРМ)</t>
  </si>
  <si>
    <t>Неврологические заболевания, лечение с применением ботулотоксина (уровень 2)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</si>
  <si>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</si>
  <si>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</si>
  <si>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</si>
  <si>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</si>
  <si>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</si>
  <si>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ds01</t>
  </si>
  <si>
    <t>ds02</t>
  </si>
  <si>
    <t>ds02.001</t>
  </si>
  <si>
    <t>ds02.002</t>
  </si>
  <si>
    <t>ds02.003</t>
  </si>
  <si>
    <t>ds02.004</t>
  </si>
  <si>
    <t>ds02.006</t>
  </si>
  <si>
    <t>ds02.007</t>
  </si>
  <si>
    <t>ds03</t>
  </si>
  <si>
    <t>ds03.001</t>
  </si>
  <si>
    <t>ds04</t>
  </si>
  <si>
    <t>ds04.001</t>
  </si>
  <si>
    <t>ds05</t>
  </si>
  <si>
    <t>ds05.001</t>
  </si>
  <si>
    <t>ds05.002</t>
  </si>
  <si>
    <t>ds05.005</t>
  </si>
  <si>
    <t>ds06</t>
  </si>
  <si>
    <t>ds07</t>
  </si>
  <si>
    <t>ds07.001</t>
  </si>
  <si>
    <t>ds08</t>
  </si>
  <si>
    <t>ds08.001</t>
  </si>
  <si>
    <t>ds09</t>
  </si>
  <si>
    <t>ds09.001</t>
  </si>
  <si>
    <t>ds09.002</t>
  </si>
  <si>
    <t>ds10</t>
  </si>
  <si>
    <t>ds10.001</t>
  </si>
  <si>
    <t>ds11</t>
  </si>
  <si>
    <t>ds11.001</t>
  </si>
  <si>
    <t>ds11.002</t>
  </si>
  <si>
    <t>ds12</t>
  </si>
  <si>
    <t>ds12.001</t>
  </si>
  <si>
    <t>ds12.005</t>
  </si>
  <si>
    <t>ds12.006</t>
  </si>
  <si>
    <t>ds12.007</t>
  </si>
  <si>
    <t>ds12.008</t>
  </si>
  <si>
    <t>ds12.009</t>
  </si>
  <si>
    <t>ds13</t>
  </si>
  <si>
    <t>ds13.001</t>
  </si>
  <si>
    <t>ds13.002</t>
  </si>
  <si>
    <t>ds13.003</t>
  </si>
  <si>
    <t>ds14</t>
  </si>
  <si>
    <t>ds14.001</t>
  </si>
  <si>
    <t>ds14.002</t>
  </si>
  <si>
    <t>ds15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</si>
  <si>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</si>
  <si>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</si>
  <si>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</si>
  <si>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</si>
  <si>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ds16</t>
  </si>
  <si>
    <t>ds16.001</t>
  </si>
  <si>
    <t>ds16.002</t>
  </si>
  <si>
    <t>ds17</t>
  </si>
  <si>
    <t>ds17.001</t>
  </si>
  <si>
    <t>ds18</t>
  </si>
  <si>
    <t>ds18.001</t>
  </si>
  <si>
    <t>ds18.002</t>
  </si>
  <si>
    <t>ds18.003</t>
  </si>
  <si>
    <t>ds18.004</t>
  </si>
  <si>
    <t>ds19</t>
  </si>
  <si>
    <t>ds19.016</t>
  </si>
  <si>
    <t>ds19.017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</si>
  <si>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</si>
  <si>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</si>
  <si>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</si>
  <si>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ds20</t>
  </si>
  <si>
    <t>ds20.001</t>
  </si>
  <si>
    <t>ds20.002</t>
  </si>
  <si>
    <t>ds20.003</t>
  </si>
  <si>
    <t>ds20.004</t>
  </si>
  <si>
    <t>ds20.005</t>
  </si>
  <si>
    <t>ds20.006</t>
  </si>
  <si>
    <t>ds21</t>
  </si>
  <si>
    <t>ds21.001</t>
  </si>
  <si>
    <t>ds21.002</t>
  </si>
  <si>
    <t>ds21.003</t>
  </si>
  <si>
    <t>ds21.004</t>
  </si>
  <si>
    <t>ds21.005</t>
  </si>
  <si>
    <t>ds21.006</t>
  </si>
  <si>
    <t>ds22</t>
  </si>
  <si>
    <t>ds22.001</t>
  </si>
  <si>
    <t>ds22.002</t>
  </si>
  <si>
    <t>ds23</t>
  </si>
  <si>
    <t>ds23.001</t>
  </si>
  <si>
    <t>ds24</t>
  </si>
  <si>
    <t>ds24.001</t>
  </si>
  <si>
    <t>ds25</t>
  </si>
  <si>
    <t>ds25.001</t>
  </si>
  <si>
    <t>ds25.002</t>
  </si>
  <si>
    <t>ds25.003</t>
  </si>
  <si>
    <t>ds26</t>
  </si>
  <si>
    <t>ds26.001</t>
  </si>
  <si>
    <t>ds27</t>
  </si>
  <si>
    <t>ds27.001</t>
  </si>
  <si>
    <t>ds28</t>
  </si>
  <si>
    <t>ds28.001</t>
  </si>
  <si>
    <t>ds29</t>
  </si>
  <si>
    <t>ds29.001</t>
  </si>
  <si>
    <t>ds29.002</t>
  </si>
  <si>
    <t>ds29.003</t>
  </si>
  <si>
    <t>ds29.004</t>
  </si>
  <si>
    <t>ds30</t>
  </si>
  <si>
    <t>ds30.001</t>
  </si>
  <si>
    <t>ds30.002</t>
  </si>
  <si>
    <t>ds30.003</t>
  </si>
  <si>
    <t>ds30.004</t>
  </si>
  <si>
    <t>ds30.005</t>
  </si>
  <si>
    <t>ds30.006</t>
  </si>
  <si>
    <t>ds31</t>
  </si>
  <si>
    <t>ds31.001</t>
  </si>
  <si>
    <t>ds31.002</t>
  </si>
  <si>
    <t>ds31.003</t>
  </si>
  <si>
    <t>ds31.004</t>
  </si>
  <si>
    <t>ds31.005</t>
  </si>
  <si>
    <t>ds31.006</t>
  </si>
  <si>
    <t>ds32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</si>
  <si>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</si>
  <si>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</si>
  <si>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</si>
  <si>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</si>
  <si>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</si>
  <si>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</si>
  <si>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</si>
  <si>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</si>
  <si>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</t>
  </si>
  <si>
    <t>ds33.001</t>
  </si>
  <si>
    <t>ds34</t>
  </si>
  <si>
    <t>ds34.001</t>
  </si>
  <si>
    <t>ds34.002</t>
  </si>
  <si>
    <t>ds34.003</t>
  </si>
  <si>
    <t>ds35</t>
  </si>
  <si>
    <t>ds35.001</t>
  </si>
  <si>
    <t>ds35.002</t>
  </si>
  <si>
    <t>ds35.003</t>
  </si>
  <si>
    <t>ds35.004</t>
  </si>
  <si>
    <t>ds36</t>
  </si>
  <si>
    <t>ds36.001</t>
  </si>
  <si>
    <t>ds36.002</t>
  </si>
  <si>
    <t>ds36.003</t>
  </si>
  <si>
    <t>ds36.005</t>
  </si>
  <si>
    <t>ds36.006</t>
  </si>
  <si>
    <t>ds37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</si>
  <si>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</si>
  <si>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</si>
  <si>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</si>
  <si>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</si>
  <si>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</si>
  <si>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</si>
  <si>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</si>
  <si>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</si>
  <si>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</si>
  <si>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</si>
  <si>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</si>
  <si>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</si>
  <si>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Тарифы на медицинскую помощь в условиях дневного стационара, руб.</t>
  </si>
  <si>
    <t>Профиль (КПГ) и КСГ</t>
  </si>
  <si>
    <t>ds08.002</t>
  </si>
  <si>
    <t>ds08.003</t>
  </si>
  <si>
    <t>ds12.010</t>
  </si>
  <si>
    <t>ds12.011</t>
  </si>
  <si>
    <t>ds19.033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</si>
  <si>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</si>
  <si>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</si>
  <si>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</si>
  <si>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</si>
  <si>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</si>
  <si>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</si>
  <si>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</si>
  <si>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</si>
  <si>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Лечение хронического вирусного гепатита C (уровень 1)</t>
  </si>
  <si>
    <t>Лечение хронического вирусного гепатита C (уровень 2)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</si>
  <si>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</si>
  <si>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</si>
  <si>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</si>
  <si>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</si>
  <si>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</si>
  <si>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</si>
  <si>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</si>
  <si>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</si>
  <si>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ds19.058</t>
  </si>
  <si>
    <t>ds19.060</t>
  </si>
  <si>
    <t>ds19.061</t>
  </si>
  <si>
    <t>ds19.062</t>
  </si>
  <si>
    <t>Установка, замена порт системы (катетера) для лекарственной терапии злокачественных новообразований</t>
  </si>
  <si>
    <t>ds19.063</t>
  </si>
  <si>
    <t>ds19.064</t>
  </si>
  <si>
    <t>ds19.065</t>
  </si>
  <si>
    <t>ds19.066</t>
  </si>
  <si>
    <t>ds19.067</t>
  </si>
  <si>
    <t>ds19.068</t>
  </si>
  <si>
    <t>ds19.069</t>
  </si>
  <si>
    <t>ds19.070</t>
  </si>
  <si>
    <t>ds19.071</t>
  </si>
  <si>
    <t>ds19.072</t>
  </si>
  <si>
    <t>ds19.073</t>
  </si>
  <si>
    <t>ds19.074</t>
  </si>
  <si>
    <t>ds19.075</t>
  </si>
  <si>
    <t>ds19.076</t>
  </si>
  <si>
    <t>ds19.077</t>
  </si>
  <si>
    <t>ds19.078</t>
  </si>
  <si>
    <t>Диагностическое обследование сердечно-сосудистой системы</t>
  </si>
  <si>
    <t>ds37.013</t>
  </si>
  <si>
    <t>ds37.014</t>
  </si>
  <si>
    <t>Медицинская реабилитация после онкоортопедических операций</t>
  </si>
  <si>
    <t>ds37.015</t>
  </si>
  <si>
    <t>Медицинская реабилитация по поводу постмастэктомического синдрома в онкологии</t>
  </si>
  <si>
    <t>ds37.016</t>
  </si>
  <si>
    <t>Доля ЗП и прочих расходов в структуре стоимости КСГ</t>
  </si>
  <si>
    <t>Код</t>
  </si>
  <si>
    <t>Медицинская реабилитация после перенесенной коронавирусной инфекции COVID-19 (2 балла по ШРМ)</t>
  </si>
  <si>
    <t>Медицинская реабилитация после перенесенной коронавирусной инфекции COVID-19 (3 балла по ШРМ)</t>
  </si>
  <si>
    <t>ds19.079</t>
  </si>
  <si>
    <t>Лучевые повреждения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</si>
  <si>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</si>
  <si>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Примечание:</t>
  </si>
  <si>
    <t>Аборт медикаментозный</t>
  </si>
  <si>
    <t>КС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</si>
  <si>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</si>
  <si>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ds06.002</t>
  </si>
  <si>
    <t>ds06.003</t>
  </si>
  <si>
    <t>ds06.004</t>
  </si>
  <si>
    <t>ds06.005</t>
  </si>
  <si>
    <t>ds19.080</t>
  </si>
  <si>
    <t>ds19.081</t>
  </si>
  <si>
    <t>ds19.082</t>
  </si>
  <si>
    <t>ds19.083</t>
  </si>
  <si>
    <t>ds19.084</t>
  </si>
  <si>
    <t>ds19.085</t>
  </si>
  <si>
    <t>ds19.086</t>
  </si>
  <si>
    <t>ds19.087</t>
  </si>
  <si>
    <t>ds19.088</t>
  </si>
  <si>
    <t>ds19.089</t>
  </si>
  <si>
    <t>ds19.090</t>
  </si>
  <si>
    <t>ds19.091</t>
  </si>
  <si>
    <t>ds19.092</t>
  </si>
  <si>
    <t>ds19.093</t>
  </si>
  <si>
    <t>ds19.094</t>
  </si>
  <si>
    <t>ds19.095</t>
  </si>
  <si>
    <t>ds19.096</t>
  </si>
  <si>
    <t>ds36.007</t>
  </si>
  <si>
    <t>ds36.008</t>
  </si>
  <si>
    <t>ds36.009</t>
  </si>
  <si>
    <t>ds36.010</t>
  </si>
  <si>
    <t>&lt;*&gt;</t>
  </si>
  <si>
    <t>Злокачественное новообразование без специального противоопухолевого лечения**</t>
  </si>
  <si>
    <t xml:space="preserve"> В том числе для случаев введения медицинской организацией лекарственных препаратов предоставленных пациентом или иной организацией, действующей в интересах пациента из иных источников финансирования (за исключением лекарственных препаратов приобретенных пациентом или его представителем за счет личных средств).</t>
  </si>
  <si>
    <t>&lt;**&gt;</t>
  </si>
  <si>
    <t>Приложение №17 к Тарифному соглашению на 2022 год</t>
  </si>
  <si>
    <t>Лечение дерматозов с применением наружной терапии*</t>
  </si>
  <si>
    <t>Лечение дерматозов с применением наружной терапии, физиотерапии, плазмафереза*</t>
  </si>
  <si>
    <t>Лечение дерматозов с применением наружной и системной терапии*</t>
  </si>
  <si>
    <t>Лечение дерматозов с применением наружной терапии и фототерапии*</t>
  </si>
  <si>
    <t>Тарифы на медицинскую помощь, оказанную в условиях дневного стационара в Республике Дагестан на 2022 год</t>
  </si>
  <si>
    <t>Оплата по КСГ осуществляется с применением базовой ставки без коэффициента региона 1,006.                                                                                                                                                                                          Медицинская помощь по отдельным группам заболеваний, состояний оплачивается с применением коэффициента дифференциации и поправочного коэффициента (коэффициента специфики оказания медицинской помощи) к доле заработной платы и прочих расходов в составе тарифа.</t>
  </si>
  <si>
    <t>ЗНО лимфоидной и кроветворной тканей без специального противоопухолевого лечения          (уровень 1)**</t>
  </si>
  <si>
    <t>ЗНО лимфоидной и кроветворной тканей без специального противоопухолевого лечения            (уровень 2)**</t>
  </si>
  <si>
    <t>ЗНО лимфоидной и кроветворной тканей без специального противоопухолевого лечения           (уровень 3)**</t>
  </si>
  <si>
    <t>ЗНО лимфоидной и кроветворной тканей без специального противоопухолевого лечения           (уровень 4)**</t>
  </si>
  <si>
    <t>Лечение с применением генно-инженерных биологических препаратов и селективных иммунодепрессантов (уровень 3)*</t>
  </si>
  <si>
    <t>Лечение с применением генно-инженерных биологических препаратов и селективных иммунодепрессантов (уровень 2)*</t>
  </si>
  <si>
    <t>Лечение с применением генно-инженерных биологических препаратов и селективных иммунодепрессантов (уровень 1)*</t>
  </si>
  <si>
    <t>Проведение иммунизации против респираторно-синцитиальной вирусной инфекции*</t>
  </si>
  <si>
    <t>Замена речевого процессора*</t>
  </si>
  <si>
    <t>ЗНО лимфоидной и кроветворной тканей, лекарственная терапия с применением отдельных препаратов (по перечню), взрослые (уровень 8)*</t>
  </si>
  <si>
    <t>ЗНО лимфоидной и кроветворной тканей, лекарственная терапия с применением отдельных препаратов (по перечню), взрослые (уровень 7)*</t>
  </si>
  <si>
    <t>ЗНО лимфоидной и кроветворной тканей, лекарственная терапия с применением отдельных препаратов (по перечню), взрослые (уровень 6)*</t>
  </si>
  <si>
    <t>ЗНО лимфоидной и кроветворной тканей, лекарственная терапия с применением отдельных препаратов (по перечню), взрослые (уровень 5)*</t>
  </si>
  <si>
    <t>ЗНО лимфоидной и кроветворной тканей, лекарственная терапия с применением отдельных препаратов (по перечню), взрослые (уровень 4)*</t>
  </si>
  <si>
    <t>ЗНО лимфоидной и кроветворной тканей, лекарственная терапия с применением отдельных препаратов (по перечню), взрослые (уровень 3)*</t>
  </si>
  <si>
    <t>ЗНО лимфоидной и кроветворной тканей, лекарственная терапия с применением отдельных препаратов (по перечню), взрослые (уровень 2)*</t>
  </si>
  <si>
    <t>ЗНО лимфоидной и кроветворной тканей, лекарственная терапия с применением отдельных препаратов (по перечню), взрослые (уровень 1)*</t>
  </si>
  <si>
    <t>ЗНО лимфоидной и кроветворной тканей, лекарственная терапия, взрослые (уровень 1)*</t>
  </si>
  <si>
    <t>ЗНО лимфоидной и кроветворной тканей, лекарственная терапия, взрослые (уровень 2)*</t>
  </si>
  <si>
    <t>ЗНО лимфоидной и кроветворной тканей, лекарственная терапия, взрослые (уровень 3)*</t>
  </si>
  <si>
    <t>ЗНО лимфоидной и кроветворной тканей, лекарственная терапия, взрослые (уровень 4)*</t>
  </si>
  <si>
    <t>Лекарственная терапия при злокачественных новообразованиях (кроме лимфоидной и кроветворной тканей), взрослые (уровень 1)*</t>
  </si>
  <si>
    <t>Лекарственная терапия при злокачественных новообразованиях (кроме лимфоидной и кроветворной тканей), взрослые (уровень 2)*</t>
  </si>
  <si>
    <t>Лекарственная терапия при злокачественных новообразованиях (кроме лимфоидной и кроветворной тканей), взрослые (уровень 3)*</t>
  </si>
  <si>
    <t>Лекарственная терапия при злокачественных новообразованиях (кроме лимфоидной и кроветворной тканей), взрослые (уровень 4)*</t>
  </si>
  <si>
    <t>Лекарственная терапия при злокачественных новообразованиях (кроме лимфоидной и кроветворной тканей), взрослые (уровень 5)*</t>
  </si>
  <si>
    <t>Лекарственная терапия при злокачественных новообразованиях (кроме лимфоидной и кроветворной тканей), взрослые (уровень 6)*</t>
  </si>
  <si>
    <t>Лекарственная терапия при злокачественных новообразованиях (кроме лимфоидной и кроветворной тканей), взрослые (уровень 7)*</t>
  </si>
  <si>
    <t>Лекарственная терапия при злокачественных новообразованиях (кроме лимфоидной и кроветворной тканей), взрослые (уровень 8)*</t>
  </si>
  <si>
    <t>Лекарственная терапия при злокачественных новообразованиях (кроме лимфоидной и кроветворной тканей), взрослые (уровень 9)*</t>
  </si>
  <si>
    <t>Лекарственная терапия при злокачественных новообразованиях (кроме лимфоидной и кроветворной тканей), взрослые (уровень 10)*</t>
  </si>
  <si>
    <t>Лекарственная терапия при злокачественных новообразованиях (кроме лимфоидной и кроветворной тканей), взрослые (уровень 11)*</t>
  </si>
  <si>
    <t>Лекарственная терапия при злокачественных новообразованиях (кроме лимфоидной и кроветворной тканей), взрослые (уровень 12)*</t>
  </si>
  <si>
    <t>Лекарственная терапия при злокачественных новообразованиях (кроме лимфоидной и кроветворной тканей), взрослые (уровень 13)*</t>
  </si>
  <si>
    <t>Лекарственная терапия при злокачественных новообразованиях (кроме лимфоидной и кроветворной тканей), взрослые (уровень 14)*</t>
  </si>
  <si>
    <t>Лекарственная терапия при злокачественных новообразованиях (кроме лимфоидной и кроветворной тканей), взрослые (уровень 15)*</t>
  </si>
  <si>
    <t>Лекарственная терапия при злокачественных новообразованиях (кроме лимфоидной и кроветворной тканей), взрослые (уровень 16)*</t>
  </si>
  <si>
    <t>Лекарственная терапия при злокачественных новообразованиях (кроме лимфоидной и кроветворной тканей), взрослые (уровень 17)*</t>
  </si>
  <si>
    <t>Лучевая терапия в сочетании с лекарственной терапией (уровень 1)*</t>
  </si>
  <si>
    <t>Лучевая терапия в сочетании с лекарственной терапией (уровень 3)*</t>
  </si>
  <si>
    <t>Лучевая терапия в сочетании с лекарственной терапией (уровень 4)*</t>
  </si>
  <si>
    <t>Лучевая терапия в сочетании с лекарственной терапией (уровень 5)*</t>
  </si>
  <si>
    <t>Базовая ставка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</si>
</sst>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#,##0.0"/>
    <numFmt numFmtId="183" formatCode="0.00000"/>
    <numFmt numFmtId="184" formatCode="0.000000"/>
    <numFmt numFmtId="185" formatCode="0.0000000"/>
    <numFmt numFmtId="186" formatCode="_-* #,##0.000\ _₽_-;\-* #,##0.000\ _₽_-;_-* &quot;-&quot;???\ _₽_-;_-@_-"/>
    <numFmt numFmtId="187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" fontId="56" fillId="0" borderId="10" xfId="54" applyNumberFormat="1" applyFont="1" applyFill="1" applyBorder="1" applyAlignment="1">
      <alignment horizontal="center" vertical="center"/>
      <protection/>
    </xf>
    <xf numFmtId="4" fontId="57" fillId="0" borderId="10" xfId="54" applyNumberFormat="1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180" fontId="57" fillId="0" borderId="11" xfId="5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58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4" fontId="64" fillId="0" borderId="0" xfId="0" applyNumberFormat="1" applyFont="1" applyFill="1" applyAlignment="1">
      <alignment horizontal="center" vertical="center"/>
    </xf>
    <xf numFmtId="4" fontId="65" fillId="0" borderId="12" xfId="63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6" fillId="0" borderId="12" xfId="6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1" xfId="54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" fontId="65" fillId="0" borderId="14" xfId="63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4" fontId="65" fillId="0" borderId="10" xfId="63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0" fontId="65" fillId="0" borderId="11" xfId="60" applyNumberFormat="1" applyFont="1" applyFill="1" applyBorder="1" applyAlignment="1">
      <alignment horizontal="center" vertical="center"/>
    </xf>
    <xf numFmtId="10" fontId="57" fillId="0" borderId="11" xfId="0" applyNumberFormat="1" applyFont="1" applyFill="1" applyBorder="1" applyAlignment="1">
      <alignment horizontal="center" vertical="center" wrapText="1"/>
    </xf>
    <xf numFmtId="10" fontId="57" fillId="0" borderId="11" xfId="0" applyNumberFormat="1" applyFont="1" applyFill="1" applyBorder="1" applyAlignment="1">
      <alignment horizontal="center" vertical="center"/>
    </xf>
    <xf numFmtId="10" fontId="65" fillId="0" borderId="11" xfId="63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center" vertical="center" wrapText="1"/>
    </xf>
    <xf numFmtId="10" fontId="65" fillId="0" borderId="11" xfId="0" applyNumberFormat="1" applyFont="1" applyFill="1" applyBorder="1" applyAlignment="1">
      <alignment horizontal="center" vertical="center"/>
    </xf>
    <xf numFmtId="10" fontId="65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0" fontId="6" fillId="0" borderId="11" xfId="63" applyNumberFormat="1" applyFont="1" applyFill="1" applyBorder="1" applyAlignment="1">
      <alignment horizontal="center" vertical="center"/>
    </xf>
    <xf numFmtId="10" fontId="65" fillId="0" borderId="10" xfId="63" applyNumberFormat="1" applyFont="1" applyFill="1" applyBorder="1" applyAlignment="1">
      <alignment horizontal="center" vertical="center"/>
    </xf>
    <xf numFmtId="10" fontId="64" fillId="0" borderId="11" xfId="0" applyNumberFormat="1" applyFont="1" applyFill="1" applyBorder="1" applyAlignment="1">
      <alignment horizontal="center" vertical="center"/>
    </xf>
    <xf numFmtId="10" fontId="64" fillId="0" borderId="1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4" fontId="6" fillId="0" borderId="10" xfId="63" applyNumberFormat="1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/>
      <protection/>
    </xf>
    <xf numFmtId="0" fontId="2" fillId="0" borderId="13" xfId="33" applyFont="1" applyFill="1" applyBorder="1" applyAlignment="1">
      <alignment vertical="center"/>
      <protection/>
    </xf>
    <xf numFmtId="4" fontId="58" fillId="0" borderId="13" xfId="33" applyNumberFormat="1" applyFont="1" applyFill="1" applyBorder="1" applyAlignment="1">
      <alignment horizontal="center" vertical="center" wrapText="1"/>
      <protection/>
    </xf>
    <xf numFmtId="4" fontId="58" fillId="0" borderId="15" xfId="33" applyNumberFormat="1" applyFont="1" applyFill="1" applyBorder="1" applyAlignment="1">
      <alignment horizontal="center" vertical="center" wrapText="1"/>
      <protection/>
    </xf>
    <xf numFmtId="4" fontId="58" fillId="0" borderId="16" xfId="33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left" vertical="center" wrapText="1"/>
    </xf>
    <xf numFmtId="0" fontId="7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8" fillId="0" borderId="10" xfId="33" applyFont="1" applyFill="1" applyBorder="1" applyAlignment="1">
      <alignment horizontal="center" vertical="center"/>
      <protection/>
    </xf>
    <xf numFmtId="0" fontId="58" fillId="0" borderId="13" xfId="33" applyFont="1" applyFill="1" applyBorder="1" applyAlignment="1">
      <alignment horizontal="center" vertical="center"/>
      <protection/>
    </xf>
    <xf numFmtId="0" fontId="57" fillId="0" borderId="10" xfId="33" applyFont="1" applyFill="1" applyBorder="1" applyAlignment="1">
      <alignment horizontal="center" vertical="center"/>
      <protection/>
    </xf>
    <xf numFmtId="0" fontId="57" fillId="0" borderId="13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71" fillId="0" borderId="0" xfId="0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9"/>
  <sheetViews>
    <sheetView tabSelected="1" view="pageBreakPreview" zoomScaleSheetLayoutView="100" zoomScalePageLayoutView="0" workbookViewId="0" topLeftCell="A7">
      <pane xSplit="5" ySplit="10" topLeftCell="F17" activePane="bottomRight" state="frozen"/>
      <selection pane="topLeft" activeCell="A7" sqref="A7"/>
      <selection pane="topRight" activeCell="F7" sqref="F7"/>
      <selection pane="bottomLeft" activeCell="A17" sqref="A17"/>
      <selection pane="bottomRight" activeCell="H8" sqref="H8"/>
    </sheetView>
  </sheetViews>
  <sheetFormatPr defaultColWidth="9.140625" defaultRowHeight="15"/>
  <cols>
    <col min="1" max="1" width="8.140625" style="6" customWidth="1"/>
    <col min="2" max="2" width="14.421875" style="6" customWidth="1"/>
    <col min="3" max="3" width="50.421875" style="3" customWidth="1"/>
    <col min="4" max="4" width="14.7109375" style="52" customWidth="1"/>
    <col min="5" max="5" width="23.57421875" style="18" customWidth="1"/>
    <col min="6" max="6" width="13.421875" style="7" customWidth="1"/>
    <col min="7" max="7" width="15.140625" style="6" customWidth="1"/>
    <col min="8" max="8" width="27.421875" style="5" customWidth="1"/>
    <col min="9" max="16384" width="9.140625" style="3" customWidth="1"/>
  </cols>
  <sheetData>
    <row r="2" ht="27" customHeight="1">
      <c r="H2" s="17"/>
    </row>
    <row r="3" spans="7:8" ht="24.75" customHeight="1">
      <c r="G3" s="16"/>
      <c r="H3" s="17"/>
    </row>
    <row r="5" spans="1:8" ht="15" customHeight="1">
      <c r="A5" s="60"/>
      <c r="B5" s="60"/>
      <c r="C5" s="60"/>
      <c r="D5" s="60"/>
      <c r="E5" s="60"/>
      <c r="F5" s="60"/>
      <c r="G5" s="60"/>
      <c r="H5" s="60"/>
    </row>
    <row r="6" spans="1:8" ht="28.5" customHeight="1">
      <c r="A6" s="60"/>
      <c r="B6" s="60"/>
      <c r="C6" s="60"/>
      <c r="D6" s="60"/>
      <c r="E6" s="60"/>
      <c r="F6" s="60"/>
      <c r="G6" s="60"/>
      <c r="H6" s="60"/>
    </row>
    <row r="7" spans="7:8" ht="28.5" customHeight="1">
      <c r="G7" s="16"/>
      <c r="H7" s="48" t="s">
        <v>401</v>
      </c>
    </row>
    <row r="8" ht="15" customHeight="1">
      <c r="G8" s="13"/>
    </row>
    <row r="9" spans="1:8" ht="17.25" customHeight="1">
      <c r="A9" s="71" t="s">
        <v>406</v>
      </c>
      <c r="B9" s="71"/>
      <c r="C9" s="71"/>
      <c r="D9" s="71"/>
      <c r="E9" s="71"/>
      <c r="F9" s="71"/>
      <c r="G9" s="71"/>
      <c r="H9" s="71"/>
    </row>
    <row r="10" spans="1:8" ht="15" customHeight="1">
      <c r="A10" s="71"/>
      <c r="B10" s="71"/>
      <c r="C10" s="71"/>
      <c r="D10" s="71"/>
      <c r="E10" s="71"/>
      <c r="F10" s="71"/>
      <c r="G10" s="71"/>
      <c r="H10" s="71"/>
    </row>
    <row r="11" spans="1:8" ht="16.5" customHeight="1">
      <c r="A11" s="20"/>
      <c r="B11" s="20"/>
      <c r="C11" s="25"/>
      <c r="D11" s="49"/>
      <c r="E11" s="20"/>
      <c r="F11" s="20"/>
      <c r="G11" s="43"/>
      <c r="H11" s="20"/>
    </row>
    <row r="12" spans="1:8" s="14" customFormat="1" ht="33.75" customHeight="1">
      <c r="A12" s="61" t="s">
        <v>0</v>
      </c>
      <c r="B12" s="63" t="s">
        <v>362</v>
      </c>
      <c r="C12" s="65" t="s">
        <v>309</v>
      </c>
      <c r="D12" s="63" t="s">
        <v>361</v>
      </c>
      <c r="E12" s="67" t="s">
        <v>450</v>
      </c>
      <c r="F12" s="73" t="s">
        <v>1</v>
      </c>
      <c r="G12" s="73" t="s">
        <v>370</v>
      </c>
      <c r="H12" s="77" t="s">
        <v>308</v>
      </c>
    </row>
    <row r="13" spans="1:8" s="23" customFormat="1" ht="14.25">
      <c r="A13" s="62"/>
      <c r="B13" s="63"/>
      <c r="C13" s="65"/>
      <c r="D13" s="63"/>
      <c r="E13" s="68"/>
      <c r="F13" s="73"/>
      <c r="G13" s="75"/>
      <c r="H13" s="77"/>
    </row>
    <row r="14" spans="1:8" s="21" customFormat="1" ht="15">
      <c r="A14" s="62"/>
      <c r="B14" s="63"/>
      <c r="C14" s="65"/>
      <c r="D14" s="63"/>
      <c r="E14" s="68"/>
      <c r="F14" s="73"/>
      <c r="G14" s="75"/>
      <c r="H14" s="77"/>
    </row>
    <row r="15" spans="1:12" s="21" customFormat="1" ht="15">
      <c r="A15" s="62"/>
      <c r="B15" s="63"/>
      <c r="C15" s="65"/>
      <c r="D15" s="63"/>
      <c r="E15" s="68"/>
      <c r="F15" s="73"/>
      <c r="G15" s="75"/>
      <c r="H15" s="77"/>
      <c r="L15" s="57"/>
    </row>
    <row r="16" spans="1:8" s="22" customFormat="1" ht="15">
      <c r="A16" s="62"/>
      <c r="B16" s="64"/>
      <c r="C16" s="66"/>
      <c r="D16" s="64"/>
      <c r="E16" s="69"/>
      <c r="F16" s="74"/>
      <c r="G16" s="76"/>
      <c r="H16" s="77"/>
    </row>
    <row r="17" spans="1:8" s="22" customFormat="1" ht="15.75">
      <c r="A17" s="8">
        <v>1</v>
      </c>
      <c r="B17" s="9" t="s">
        <v>155</v>
      </c>
      <c r="C17" s="44" t="s">
        <v>2</v>
      </c>
      <c r="D17" s="42"/>
      <c r="E17" s="19"/>
      <c r="F17" s="10"/>
      <c r="G17" s="4"/>
      <c r="H17" s="1"/>
    </row>
    <row r="18" spans="1:8" s="22" customFormat="1" ht="15.75">
      <c r="A18" s="8">
        <v>2</v>
      </c>
      <c r="B18" s="9" t="s">
        <v>156</v>
      </c>
      <c r="C18" s="44" t="s">
        <v>3</v>
      </c>
      <c r="D18" s="42"/>
      <c r="E18" s="19"/>
      <c r="F18" s="10"/>
      <c r="G18" s="4"/>
      <c r="H18" s="1"/>
    </row>
    <row r="19" spans="1:8" s="22" customFormat="1" ht="31.5">
      <c r="A19" s="26">
        <v>1</v>
      </c>
      <c r="B19" s="26" t="s">
        <v>157</v>
      </c>
      <c r="C19" s="45" t="s">
        <v>4</v>
      </c>
      <c r="D19" s="53"/>
      <c r="E19" s="27">
        <f>13969.81*1.006</f>
        <v>14053.628859999999</v>
      </c>
      <c r="F19" s="28">
        <v>0.83</v>
      </c>
      <c r="G19" s="29">
        <v>1</v>
      </c>
      <c r="H19" s="30">
        <f>ROUND(E19*F19*G19,2)</f>
        <v>11664.51</v>
      </c>
    </row>
    <row r="20" spans="1:8" s="22" customFormat="1" ht="15.75">
      <c r="A20" s="26">
        <v>2</v>
      </c>
      <c r="B20" s="26" t="s">
        <v>158</v>
      </c>
      <c r="C20" s="45" t="s">
        <v>5</v>
      </c>
      <c r="D20" s="53"/>
      <c r="E20" s="27">
        <f aca="true" t="shared" si="0" ref="E20:E36">13969.81*1.006</f>
        <v>14053.628859999999</v>
      </c>
      <c r="F20" s="28">
        <v>0.66</v>
      </c>
      <c r="G20" s="29">
        <v>1</v>
      </c>
      <c r="H20" s="30">
        <f aca="true" t="shared" si="1" ref="H20:H85">ROUND(E20*F20*G20,2)</f>
        <v>9275.4</v>
      </c>
    </row>
    <row r="21" spans="1:8" s="23" customFormat="1" ht="31.5">
      <c r="A21" s="31">
        <v>3</v>
      </c>
      <c r="B21" s="32" t="s">
        <v>159</v>
      </c>
      <c r="C21" s="46" t="s">
        <v>6</v>
      </c>
      <c r="D21" s="42"/>
      <c r="E21" s="27">
        <f t="shared" si="0"/>
        <v>14053.628859999999</v>
      </c>
      <c r="F21" s="33">
        <v>0.71</v>
      </c>
      <c r="G21" s="4">
        <v>1</v>
      </c>
      <c r="H21" s="2">
        <f t="shared" si="1"/>
        <v>9978.08</v>
      </c>
    </row>
    <row r="22" spans="1:8" s="22" customFormat="1" ht="31.5">
      <c r="A22" s="31">
        <v>4</v>
      </c>
      <c r="B22" s="32" t="s">
        <v>160</v>
      </c>
      <c r="C22" s="46" t="s">
        <v>7</v>
      </c>
      <c r="D22" s="42"/>
      <c r="E22" s="27">
        <f t="shared" si="0"/>
        <v>14053.628859999999</v>
      </c>
      <c r="F22" s="33">
        <v>1.06</v>
      </c>
      <c r="G22" s="4">
        <v>1</v>
      </c>
      <c r="H22" s="2">
        <f t="shared" si="1"/>
        <v>14896.85</v>
      </c>
    </row>
    <row r="23" spans="1:8" s="23" customFormat="1" ht="31.5">
      <c r="A23" s="31">
        <v>5</v>
      </c>
      <c r="B23" s="32" t="s">
        <v>161</v>
      </c>
      <c r="C23" s="46" t="s">
        <v>8</v>
      </c>
      <c r="D23" s="42"/>
      <c r="E23" s="27">
        <f t="shared" si="0"/>
        <v>14053.628859999999</v>
      </c>
      <c r="F23" s="33">
        <v>0.33</v>
      </c>
      <c r="G23" s="4">
        <v>1</v>
      </c>
      <c r="H23" s="2">
        <f t="shared" si="1"/>
        <v>4637.7</v>
      </c>
    </row>
    <row r="24" spans="1:8" ht="15.75">
      <c r="A24" s="31">
        <v>6</v>
      </c>
      <c r="B24" s="32" t="s">
        <v>162</v>
      </c>
      <c r="C24" s="46" t="s">
        <v>369</v>
      </c>
      <c r="D24" s="42"/>
      <c r="E24" s="27">
        <f t="shared" si="0"/>
        <v>14053.628859999999</v>
      </c>
      <c r="F24" s="33">
        <v>0.38</v>
      </c>
      <c r="G24" s="4">
        <v>1</v>
      </c>
      <c r="H24" s="2">
        <f t="shared" si="1"/>
        <v>5340.38</v>
      </c>
    </row>
    <row r="25" spans="1:8" s="23" customFormat="1" ht="31.5">
      <c r="A25" s="31">
        <v>7</v>
      </c>
      <c r="B25" s="32" t="s">
        <v>315</v>
      </c>
      <c r="C25" s="46" t="s">
        <v>316</v>
      </c>
      <c r="D25" s="42"/>
      <c r="E25" s="27">
        <f t="shared" si="0"/>
        <v>14053.628859999999</v>
      </c>
      <c r="F25" s="33">
        <v>1.7</v>
      </c>
      <c r="G25" s="4">
        <v>1</v>
      </c>
      <c r="H25" s="2">
        <f t="shared" si="1"/>
        <v>23891.17</v>
      </c>
    </row>
    <row r="26" spans="1:8" s="14" customFormat="1" ht="31.5">
      <c r="A26" s="31">
        <v>8</v>
      </c>
      <c r="B26" s="32" t="s">
        <v>317</v>
      </c>
      <c r="C26" s="46" t="s">
        <v>318</v>
      </c>
      <c r="D26" s="42"/>
      <c r="E26" s="27">
        <f t="shared" si="0"/>
        <v>14053.628859999999</v>
      </c>
      <c r="F26" s="33">
        <v>5.38</v>
      </c>
      <c r="G26" s="4">
        <v>1</v>
      </c>
      <c r="H26" s="2">
        <f t="shared" si="1"/>
        <v>75608.52</v>
      </c>
    </row>
    <row r="27" spans="1:8" s="22" customFormat="1" ht="31.5">
      <c r="A27" s="31">
        <v>9</v>
      </c>
      <c r="B27" s="32" t="s">
        <v>319</v>
      </c>
      <c r="C27" s="46" t="s">
        <v>320</v>
      </c>
      <c r="D27" s="42"/>
      <c r="E27" s="27">
        <f t="shared" si="0"/>
        <v>14053.628859999999</v>
      </c>
      <c r="F27" s="33">
        <v>8.96</v>
      </c>
      <c r="G27" s="4">
        <v>1</v>
      </c>
      <c r="H27" s="2">
        <f t="shared" si="1"/>
        <v>125920.51</v>
      </c>
    </row>
    <row r="28" spans="1:8" s="14" customFormat="1" ht="31.5">
      <c r="A28" s="31">
        <v>10</v>
      </c>
      <c r="B28" s="32" t="s">
        <v>321</v>
      </c>
      <c r="C28" s="46" t="s">
        <v>322</v>
      </c>
      <c r="D28" s="42"/>
      <c r="E28" s="27">
        <f t="shared" si="0"/>
        <v>14053.628859999999</v>
      </c>
      <c r="F28" s="33">
        <v>9.86</v>
      </c>
      <c r="G28" s="4">
        <v>1</v>
      </c>
      <c r="H28" s="2">
        <f t="shared" si="1"/>
        <v>138568.78</v>
      </c>
    </row>
    <row r="29" spans="1:8" s="23" customFormat="1" ht="15.75">
      <c r="A29" s="8">
        <v>3</v>
      </c>
      <c r="B29" s="9" t="s">
        <v>163</v>
      </c>
      <c r="C29" s="44" t="s">
        <v>9</v>
      </c>
      <c r="D29" s="42"/>
      <c r="E29" s="19"/>
      <c r="F29" s="10"/>
      <c r="G29" s="4"/>
      <c r="H29" s="2"/>
    </row>
    <row r="30" spans="1:8" s="23" customFormat="1" ht="15.75">
      <c r="A30" s="31">
        <v>11</v>
      </c>
      <c r="B30" s="32" t="s">
        <v>164</v>
      </c>
      <c r="C30" s="46" t="s">
        <v>10</v>
      </c>
      <c r="D30" s="42"/>
      <c r="E30" s="27">
        <f t="shared" si="0"/>
        <v>14053.628859999999</v>
      </c>
      <c r="F30" s="33">
        <v>0.98</v>
      </c>
      <c r="G30" s="4">
        <v>1</v>
      </c>
      <c r="H30" s="2">
        <f t="shared" si="1"/>
        <v>13772.56</v>
      </c>
    </row>
    <row r="31" spans="1:8" s="23" customFormat="1" ht="15.75">
      <c r="A31" s="8">
        <v>4</v>
      </c>
      <c r="B31" s="9" t="s">
        <v>165</v>
      </c>
      <c r="C31" s="44" t="s">
        <v>11</v>
      </c>
      <c r="D31" s="42"/>
      <c r="E31" s="19"/>
      <c r="F31" s="10"/>
      <c r="G31" s="4"/>
      <c r="H31" s="2"/>
    </row>
    <row r="32" spans="1:8" s="14" customFormat="1" ht="15.75">
      <c r="A32" s="31">
        <v>12</v>
      </c>
      <c r="B32" s="32" t="s">
        <v>166</v>
      </c>
      <c r="C32" s="46" t="s">
        <v>12</v>
      </c>
      <c r="D32" s="42"/>
      <c r="E32" s="27">
        <f t="shared" si="0"/>
        <v>14053.628859999999</v>
      </c>
      <c r="F32" s="33">
        <v>0.89</v>
      </c>
      <c r="G32" s="4">
        <v>1</v>
      </c>
      <c r="H32" s="2">
        <f t="shared" si="1"/>
        <v>12507.73</v>
      </c>
    </row>
    <row r="33" spans="1:8" s="23" customFormat="1" ht="15.75">
      <c r="A33" s="8">
        <v>5</v>
      </c>
      <c r="B33" s="9" t="s">
        <v>167</v>
      </c>
      <c r="C33" s="44" t="s">
        <v>13</v>
      </c>
      <c r="D33" s="42"/>
      <c r="E33" s="19"/>
      <c r="F33" s="10"/>
      <c r="G33" s="4"/>
      <c r="H33" s="2"/>
    </row>
    <row r="34" spans="1:8" s="23" customFormat="1" ht="15.75">
      <c r="A34" s="31">
        <v>13</v>
      </c>
      <c r="B34" s="32" t="s">
        <v>168</v>
      </c>
      <c r="C34" s="46" t="s">
        <v>137</v>
      </c>
      <c r="D34" s="42"/>
      <c r="E34" s="27">
        <f t="shared" si="0"/>
        <v>14053.628859999999</v>
      </c>
      <c r="F34" s="33">
        <v>0.91</v>
      </c>
      <c r="G34" s="4">
        <v>1</v>
      </c>
      <c r="H34" s="2">
        <f t="shared" si="1"/>
        <v>12788.8</v>
      </c>
    </row>
    <row r="35" spans="1:8" s="23" customFormat="1" ht="15.75">
      <c r="A35" s="31">
        <v>14</v>
      </c>
      <c r="B35" s="32" t="s">
        <v>169</v>
      </c>
      <c r="C35" s="46" t="s">
        <v>138</v>
      </c>
      <c r="D35" s="42"/>
      <c r="E35" s="27">
        <f t="shared" si="0"/>
        <v>14053.628859999999</v>
      </c>
      <c r="F35" s="33">
        <v>2.41</v>
      </c>
      <c r="G35" s="4">
        <v>1</v>
      </c>
      <c r="H35" s="2">
        <f t="shared" si="1"/>
        <v>33869.25</v>
      </c>
    </row>
    <row r="36" spans="1:8" s="23" customFormat="1" ht="31.5">
      <c r="A36" s="31">
        <v>15</v>
      </c>
      <c r="B36" s="32" t="s">
        <v>170</v>
      </c>
      <c r="C36" s="46" t="s">
        <v>136</v>
      </c>
      <c r="D36" s="54"/>
      <c r="E36" s="58">
        <f t="shared" si="0"/>
        <v>14053.628859999999</v>
      </c>
      <c r="F36" s="33">
        <v>3.73</v>
      </c>
      <c r="G36" s="4">
        <v>1</v>
      </c>
      <c r="H36" s="2">
        <f t="shared" si="1"/>
        <v>52420.04</v>
      </c>
    </row>
    <row r="37" spans="1:8" s="14" customFormat="1" ht="15.75">
      <c r="A37" s="8">
        <v>6</v>
      </c>
      <c r="B37" s="9" t="s">
        <v>171</v>
      </c>
      <c r="C37" s="44" t="s">
        <v>14</v>
      </c>
      <c r="D37" s="54"/>
      <c r="E37" s="37"/>
      <c r="F37" s="10"/>
      <c r="G37" s="4"/>
      <c r="H37" s="2"/>
    </row>
    <row r="38" spans="1:8" s="23" customFormat="1" ht="31.5">
      <c r="A38" s="34">
        <v>16</v>
      </c>
      <c r="B38" s="59" t="s">
        <v>372</v>
      </c>
      <c r="C38" s="47" t="s">
        <v>402</v>
      </c>
      <c r="D38" s="54">
        <v>0.9744</v>
      </c>
      <c r="E38" s="37">
        <v>13969.81</v>
      </c>
      <c r="F38" s="36">
        <v>0.35</v>
      </c>
      <c r="G38" s="4">
        <v>1</v>
      </c>
      <c r="H38" s="2">
        <f>ROUND((E38*F38*((1-D38)+D38*G38*1.006)+E38*1.006*0),2)</f>
        <v>4918.02</v>
      </c>
    </row>
    <row r="39" spans="1:8" ht="31.5">
      <c r="A39" s="34">
        <v>17</v>
      </c>
      <c r="B39" s="59" t="s">
        <v>373</v>
      </c>
      <c r="C39" s="47" t="s">
        <v>403</v>
      </c>
      <c r="D39" s="54">
        <v>0.963</v>
      </c>
      <c r="E39" s="37">
        <v>13969.81</v>
      </c>
      <c r="F39" s="36">
        <v>0.97</v>
      </c>
      <c r="G39" s="4">
        <v>1</v>
      </c>
      <c r="H39" s="2">
        <f>ROUND((E39*F39*((1-D39)+D39*G39*1.006)+E39*1.006*0),2)</f>
        <v>13629.01</v>
      </c>
    </row>
    <row r="40" spans="1:8" s="23" customFormat="1" ht="31.5">
      <c r="A40" s="34">
        <v>18</v>
      </c>
      <c r="B40" s="59" t="s">
        <v>374</v>
      </c>
      <c r="C40" s="47" t="s">
        <v>404</v>
      </c>
      <c r="D40" s="54">
        <v>0.9827</v>
      </c>
      <c r="E40" s="37">
        <v>13969.81</v>
      </c>
      <c r="F40" s="33">
        <v>0.97</v>
      </c>
      <c r="G40" s="4">
        <v>1</v>
      </c>
      <c r="H40" s="2">
        <f>ROUND((E40*F40*((1-D40)+D40*G40*1.006)+E40*1.006*0),2)</f>
        <v>13630.61</v>
      </c>
    </row>
    <row r="41" spans="1:8" s="23" customFormat="1" ht="31.5">
      <c r="A41" s="31">
        <v>19</v>
      </c>
      <c r="B41" s="59" t="s">
        <v>375</v>
      </c>
      <c r="C41" s="47" t="s">
        <v>405</v>
      </c>
      <c r="D41" s="54">
        <v>0.982</v>
      </c>
      <c r="E41" s="37">
        <v>13969.81</v>
      </c>
      <c r="F41" s="33">
        <v>1.95</v>
      </c>
      <c r="G41" s="4">
        <v>1</v>
      </c>
      <c r="H41" s="2">
        <f>ROUND((E41*F41*((1-D41)+D41*G41*1.006)+E41*1.006*0),2)</f>
        <v>27401.63</v>
      </c>
    </row>
    <row r="42" spans="1:8" s="22" customFormat="1" ht="15.75">
      <c r="A42" s="8">
        <v>7</v>
      </c>
      <c r="B42" s="9" t="s">
        <v>172</v>
      </c>
      <c r="C42" s="44" t="s">
        <v>15</v>
      </c>
      <c r="D42" s="42"/>
      <c r="E42" s="19"/>
      <c r="F42" s="10"/>
      <c r="G42" s="4"/>
      <c r="H42" s="2"/>
    </row>
    <row r="43" spans="1:8" s="14" customFormat="1" ht="15.75">
      <c r="A43" s="31">
        <v>20</v>
      </c>
      <c r="B43" s="32" t="s">
        <v>173</v>
      </c>
      <c r="C43" s="47" t="s">
        <v>16</v>
      </c>
      <c r="D43" s="42"/>
      <c r="E43" s="27">
        <f>13969.81*1.006</f>
        <v>14053.628859999999</v>
      </c>
      <c r="F43" s="33">
        <v>0.98</v>
      </c>
      <c r="G43" s="4">
        <v>1</v>
      </c>
      <c r="H43" s="2">
        <f>ROUND(E43*F43*G43,2)</f>
        <v>13772.56</v>
      </c>
    </row>
    <row r="44" spans="1:8" s="23" customFormat="1" ht="15.75">
      <c r="A44" s="8">
        <v>8</v>
      </c>
      <c r="B44" s="9" t="s">
        <v>174</v>
      </c>
      <c r="C44" s="44" t="s">
        <v>17</v>
      </c>
      <c r="D44" s="42"/>
      <c r="E44" s="19"/>
      <c r="F44" s="10"/>
      <c r="G44" s="4"/>
      <c r="H44" s="2"/>
    </row>
    <row r="45" spans="1:8" s="23" customFormat="1" ht="47.25">
      <c r="A45" s="31">
        <v>21</v>
      </c>
      <c r="B45" s="32" t="s">
        <v>175</v>
      </c>
      <c r="C45" s="46" t="s">
        <v>20</v>
      </c>
      <c r="D45" s="42"/>
      <c r="E45" s="27">
        <f>13969.81*1.006</f>
        <v>14053.628859999999</v>
      </c>
      <c r="F45" s="33">
        <v>7.95</v>
      </c>
      <c r="G45" s="4">
        <v>1</v>
      </c>
      <c r="H45" s="2">
        <f t="shared" si="1"/>
        <v>111726.35</v>
      </c>
    </row>
    <row r="46" spans="1:8" s="14" customFormat="1" ht="15.75">
      <c r="A46" s="31">
        <v>22</v>
      </c>
      <c r="B46" s="32" t="s">
        <v>310</v>
      </c>
      <c r="C46" s="46" t="s">
        <v>18</v>
      </c>
      <c r="D46" s="42"/>
      <c r="E46" s="27">
        <f>13969.81*1.006</f>
        <v>14053.628859999999</v>
      </c>
      <c r="F46" s="33">
        <v>14.23</v>
      </c>
      <c r="G46" s="4">
        <v>1</v>
      </c>
      <c r="H46" s="2">
        <f t="shared" si="1"/>
        <v>199983.14</v>
      </c>
    </row>
    <row r="47" spans="1:8" s="22" customFormat="1" ht="47.25">
      <c r="A47" s="31">
        <v>23</v>
      </c>
      <c r="B47" s="32" t="s">
        <v>311</v>
      </c>
      <c r="C47" s="46" t="s">
        <v>19</v>
      </c>
      <c r="D47" s="42"/>
      <c r="E47" s="27">
        <f>13969.81*1.006</f>
        <v>14053.628859999999</v>
      </c>
      <c r="F47" s="33">
        <v>10.34</v>
      </c>
      <c r="G47" s="4">
        <v>1</v>
      </c>
      <c r="H47" s="2">
        <f t="shared" si="1"/>
        <v>145314.52</v>
      </c>
    </row>
    <row r="48" spans="1:8" s="14" customFormat="1" ht="15.75">
      <c r="A48" s="8">
        <v>9</v>
      </c>
      <c r="B48" s="9" t="s">
        <v>176</v>
      </c>
      <c r="C48" s="44" t="s">
        <v>21</v>
      </c>
      <c r="D48" s="42"/>
      <c r="E48" s="19"/>
      <c r="F48" s="10"/>
      <c r="G48" s="4"/>
      <c r="H48" s="1"/>
    </row>
    <row r="49" spans="1:8" s="23" customFormat="1" ht="15.75">
      <c r="A49" s="31">
        <v>24</v>
      </c>
      <c r="B49" s="32" t="s">
        <v>177</v>
      </c>
      <c r="C49" s="46" t="s">
        <v>22</v>
      </c>
      <c r="D49" s="42"/>
      <c r="E49" s="27">
        <f>13969.81*1.006</f>
        <v>14053.628859999999</v>
      </c>
      <c r="F49" s="33">
        <v>1.38</v>
      </c>
      <c r="G49" s="4">
        <v>1</v>
      </c>
      <c r="H49" s="2">
        <f t="shared" si="1"/>
        <v>19394.01</v>
      </c>
    </row>
    <row r="50" spans="1:8" s="22" customFormat="1" ht="31.5">
      <c r="A50" s="31">
        <v>25</v>
      </c>
      <c r="B50" s="32" t="s">
        <v>178</v>
      </c>
      <c r="C50" s="46" t="s">
        <v>23</v>
      </c>
      <c r="D50" s="42"/>
      <c r="E50" s="27">
        <f>13969.81*1.006</f>
        <v>14053.628859999999</v>
      </c>
      <c r="F50" s="33">
        <v>2.09</v>
      </c>
      <c r="G50" s="4">
        <v>1</v>
      </c>
      <c r="H50" s="2">
        <f t="shared" si="1"/>
        <v>29372.08</v>
      </c>
    </row>
    <row r="51" spans="1:8" ht="15.75">
      <c r="A51" s="8">
        <v>10</v>
      </c>
      <c r="B51" s="9" t="s">
        <v>179</v>
      </c>
      <c r="C51" s="44" t="s">
        <v>24</v>
      </c>
      <c r="D51" s="42"/>
      <c r="E51" s="19"/>
      <c r="F51" s="10"/>
      <c r="G51" s="4"/>
      <c r="H51" s="2"/>
    </row>
    <row r="52" spans="1:8" s="22" customFormat="1" ht="15.75">
      <c r="A52" s="31">
        <v>26</v>
      </c>
      <c r="B52" s="32" t="s">
        <v>180</v>
      </c>
      <c r="C52" s="46" t="s">
        <v>25</v>
      </c>
      <c r="D52" s="42"/>
      <c r="E52" s="27">
        <f>13969.81*1.006</f>
        <v>14053.628859999999</v>
      </c>
      <c r="F52" s="33">
        <v>1.6</v>
      </c>
      <c r="G52" s="4">
        <v>1</v>
      </c>
      <c r="H52" s="2">
        <f t="shared" si="1"/>
        <v>22485.81</v>
      </c>
    </row>
    <row r="53" spans="1:8" s="22" customFormat="1" ht="15.75">
      <c r="A53" s="8">
        <v>11</v>
      </c>
      <c r="B53" s="9" t="s">
        <v>181</v>
      </c>
      <c r="C53" s="44" t="s">
        <v>26</v>
      </c>
      <c r="D53" s="42"/>
      <c r="E53" s="19"/>
      <c r="F53" s="10"/>
      <c r="G53" s="4"/>
      <c r="H53" s="1"/>
    </row>
    <row r="54" spans="1:8" s="22" customFormat="1" ht="15.75">
      <c r="A54" s="31">
        <v>27</v>
      </c>
      <c r="B54" s="32" t="s">
        <v>182</v>
      </c>
      <c r="C54" s="46" t="s">
        <v>27</v>
      </c>
      <c r="D54" s="42"/>
      <c r="E54" s="27">
        <f>13969.81*1.006</f>
        <v>14053.628859999999</v>
      </c>
      <c r="F54" s="33">
        <v>1.49</v>
      </c>
      <c r="G54" s="4">
        <v>1</v>
      </c>
      <c r="H54" s="2">
        <f t="shared" si="1"/>
        <v>20939.91</v>
      </c>
    </row>
    <row r="55" spans="1:8" s="23" customFormat="1" ht="15.75">
      <c r="A55" s="31">
        <v>28</v>
      </c>
      <c r="B55" s="32" t="s">
        <v>183</v>
      </c>
      <c r="C55" s="46" t="s">
        <v>28</v>
      </c>
      <c r="D55" s="42"/>
      <c r="E55" s="27">
        <f>13969.81*1.006</f>
        <v>14053.628859999999</v>
      </c>
      <c r="F55" s="33">
        <v>1.36</v>
      </c>
      <c r="G55" s="4">
        <v>1</v>
      </c>
      <c r="H55" s="2">
        <f t="shared" si="1"/>
        <v>19112.94</v>
      </c>
    </row>
    <row r="56" spans="1:8" s="22" customFormat="1" ht="15.75">
      <c r="A56" s="8">
        <v>12</v>
      </c>
      <c r="B56" s="9" t="s">
        <v>184</v>
      </c>
      <c r="C56" s="44" t="s">
        <v>29</v>
      </c>
      <c r="D56" s="42"/>
      <c r="E56" s="19"/>
      <c r="F56" s="10"/>
      <c r="G56" s="4"/>
      <c r="H56" s="2"/>
    </row>
    <row r="57" spans="1:8" s="23" customFormat="1" ht="31.5">
      <c r="A57" s="31">
        <v>29</v>
      </c>
      <c r="B57" s="32" t="s">
        <v>185</v>
      </c>
      <c r="C57" s="46" t="s">
        <v>30</v>
      </c>
      <c r="D57" s="42"/>
      <c r="E57" s="27">
        <f aca="true" t="shared" si="2" ref="E57:E64">13969.81*1.006</f>
        <v>14053.628859999999</v>
      </c>
      <c r="F57" s="33">
        <v>2.75</v>
      </c>
      <c r="G57" s="4">
        <v>1</v>
      </c>
      <c r="H57" s="2">
        <f t="shared" si="1"/>
        <v>38647.48</v>
      </c>
    </row>
    <row r="58" spans="1:8" s="22" customFormat="1" ht="15.75">
      <c r="A58" s="31">
        <v>30</v>
      </c>
      <c r="B58" s="32" t="s">
        <v>186</v>
      </c>
      <c r="C58" s="46" t="s">
        <v>31</v>
      </c>
      <c r="D58" s="42"/>
      <c r="E58" s="27">
        <f t="shared" si="2"/>
        <v>14053.628859999999</v>
      </c>
      <c r="F58" s="33">
        <v>0.97</v>
      </c>
      <c r="G58" s="4">
        <v>1</v>
      </c>
      <c r="H58" s="2">
        <f t="shared" si="1"/>
        <v>13632.02</v>
      </c>
    </row>
    <row r="59" spans="1:8" s="22" customFormat="1" ht="31.5">
      <c r="A59" s="31">
        <v>31</v>
      </c>
      <c r="B59" s="32" t="s">
        <v>187</v>
      </c>
      <c r="C59" s="46" t="s">
        <v>32</v>
      </c>
      <c r="D59" s="42"/>
      <c r="E59" s="27">
        <f t="shared" si="2"/>
        <v>14053.628859999999</v>
      </c>
      <c r="F59" s="33">
        <v>1.16</v>
      </c>
      <c r="G59" s="4">
        <v>1</v>
      </c>
      <c r="H59" s="2">
        <f t="shared" si="1"/>
        <v>16302.21</v>
      </c>
    </row>
    <row r="60" spans="1:8" ht="15.75">
      <c r="A60" s="31">
        <v>32</v>
      </c>
      <c r="B60" s="32" t="s">
        <v>188</v>
      </c>
      <c r="C60" s="46" t="s">
        <v>33</v>
      </c>
      <c r="D60" s="42"/>
      <c r="E60" s="27">
        <f t="shared" si="2"/>
        <v>14053.628859999999</v>
      </c>
      <c r="F60" s="33">
        <v>0.97</v>
      </c>
      <c r="G60" s="4">
        <v>1</v>
      </c>
      <c r="H60" s="2">
        <f t="shared" si="1"/>
        <v>13632.02</v>
      </c>
    </row>
    <row r="61" spans="1:8" s="23" customFormat="1" ht="31.5">
      <c r="A61" s="31">
        <v>33</v>
      </c>
      <c r="B61" s="32" t="s">
        <v>189</v>
      </c>
      <c r="C61" s="46" t="s">
        <v>34</v>
      </c>
      <c r="D61" s="42"/>
      <c r="E61" s="27">
        <f t="shared" si="2"/>
        <v>14053.628859999999</v>
      </c>
      <c r="F61" s="33">
        <v>0.52</v>
      </c>
      <c r="G61" s="4">
        <v>1</v>
      </c>
      <c r="H61" s="2">
        <f t="shared" si="1"/>
        <v>7307.89</v>
      </c>
    </row>
    <row r="62" spans="1:8" s="22" customFormat="1" ht="31.5">
      <c r="A62" s="31">
        <v>34</v>
      </c>
      <c r="B62" s="32" t="s">
        <v>190</v>
      </c>
      <c r="C62" s="46" t="s">
        <v>35</v>
      </c>
      <c r="D62" s="42"/>
      <c r="E62" s="27">
        <f t="shared" si="2"/>
        <v>14053.628859999999</v>
      </c>
      <c r="F62" s="33">
        <v>0.65</v>
      </c>
      <c r="G62" s="4">
        <v>1</v>
      </c>
      <c r="H62" s="2">
        <f t="shared" si="1"/>
        <v>9134.86</v>
      </c>
    </row>
    <row r="63" spans="1:8" s="23" customFormat="1" ht="31.5">
      <c r="A63" s="31">
        <v>35</v>
      </c>
      <c r="B63" s="32" t="s">
        <v>312</v>
      </c>
      <c r="C63" s="46" t="s">
        <v>323</v>
      </c>
      <c r="D63" s="42"/>
      <c r="E63" s="27">
        <f t="shared" si="2"/>
        <v>14053.628859999999</v>
      </c>
      <c r="F63" s="33">
        <v>4.9</v>
      </c>
      <c r="G63" s="4">
        <v>1</v>
      </c>
      <c r="H63" s="2">
        <f>ROUND(E63*F63*G63,2)</f>
        <v>68862.78</v>
      </c>
    </row>
    <row r="64" spans="1:8" s="14" customFormat="1" ht="31.5">
      <c r="A64" s="31">
        <v>36</v>
      </c>
      <c r="B64" s="32" t="s">
        <v>313</v>
      </c>
      <c r="C64" s="47" t="s">
        <v>324</v>
      </c>
      <c r="D64" s="42"/>
      <c r="E64" s="27">
        <f t="shared" si="2"/>
        <v>14053.628859999999</v>
      </c>
      <c r="F64" s="33">
        <v>22.2</v>
      </c>
      <c r="G64" s="4">
        <v>1</v>
      </c>
      <c r="H64" s="2">
        <f>ROUND(E64*F64*G64,2)</f>
        <v>311990.56</v>
      </c>
    </row>
    <row r="65" spans="1:8" s="22" customFormat="1" ht="15.75">
      <c r="A65" s="8">
        <v>13</v>
      </c>
      <c r="B65" s="9" t="s">
        <v>191</v>
      </c>
      <c r="C65" s="44" t="s">
        <v>36</v>
      </c>
      <c r="D65" s="42"/>
      <c r="E65" s="19"/>
      <c r="F65" s="10"/>
      <c r="G65" s="4"/>
      <c r="H65" s="2"/>
    </row>
    <row r="66" spans="1:8" s="23" customFormat="1" ht="15.75">
      <c r="A66" s="31">
        <v>37</v>
      </c>
      <c r="B66" s="32" t="s">
        <v>192</v>
      </c>
      <c r="C66" s="47" t="s">
        <v>37</v>
      </c>
      <c r="D66" s="42"/>
      <c r="E66" s="27">
        <f>13969.81*1.006</f>
        <v>14053.628859999999</v>
      </c>
      <c r="F66" s="33">
        <v>0.8</v>
      </c>
      <c r="G66" s="4">
        <v>1</v>
      </c>
      <c r="H66" s="2">
        <f t="shared" si="1"/>
        <v>11242.9</v>
      </c>
    </row>
    <row r="67" spans="1:8" ht="31.5">
      <c r="A67" s="31">
        <v>38</v>
      </c>
      <c r="B67" s="32" t="s">
        <v>193</v>
      </c>
      <c r="C67" s="46" t="s">
        <v>38</v>
      </c>
      <c r="D67" s="42"/>
      <c r="E67" s="27">
        <f>13969.81*1.006</f>
        <v>14053.628859999999</v>
      </c>
      <c r="F67" s="33">
        <v>3.39</v>
      </c>
      <c r="G67" s="4">
        <v>1</v>
      </c>
      <c r="H67" s="2">
        <f t="shared" si="1"/>
        <v>47641.8</v>
      </c>
    </row>
    <row r="68" spans="1:8" s="23" customFormat="1" ht="78.75">
      <c r="A68" s="31">
        <v>39</v>
      </c>
      <c r="B68" s="32" t="s">
        <v>194</v>
      </c>
      <c r="C68" s="46" t="s">
        <v>139</v>
      </c>
      <c r="D68" s="42"/>
      <c r="E68" s="27">
        <f>13969.81*1.006</f>
        <v>14053.628859999999</v>
      </c>
      <c r="F68" s="33">
        <v>5.07</v>
      </c>
      <c r="G68" s="4">
        <v>1</v>
      </c>
      <c r="H68" s="2">
        <f t="shared" si="1"/>
        <v>71251.9</v>
      </c>
    </row>
    <row r="69" spans="1:8" s="23" customFormat="1" ht="15.75">
      <c r="A69" s="8">
        <v>14</v>
      </c>
      <c r="B69" s="9" t="s">
        <v>195</v>
      </c>
      <c r="C69" s="44" t="s">
        <v>39</v>
      </c>
      <c r="D69" s="42"/>
      <c r="E69" s="19"/>
      <c r="F69" s="10"/>
      <c r="G69" s="4"/>
      <c r="H69" s="1"/>
    </row>
    <row r="70" spans="1:8" s="22" customFormat="1" ht="31.5">
      <c r="A70" s="31">
        <v>40</v>
      </c>
      <c r="B70" s="32" t="s">
        <v>196</v>
      </c>
      <c r="C70" s="46" t="s">
        <v>40</v>
      </c>
      <c r="D70" s="42"/>
      <c r="E70" s="27">
        <f>13969.81*1.006</f>
        <v>14053.628859999999</v>
      </c>
      <c r="F70" s="33">
        <v>1.53</v>
      </c>
      <c r="G70" s="4">
        <v>1</v>
      </c>
      <c r="H70" s="2">
        <f t="shared" si="1"/>
        <v>21502.05</v>
      </c>
    </row>
    <row r="71" spans="1:8" s="14" customFormat="1" ht="31.5">
      <c r="A71" s="31">
        <v>41</v>
      </c>
      <c r="B71" s="32" t="s">
        <v>197</v>
      </c>
      <c r="C71" s="46" t="s">
        <v>41</v>
      </c>
      <c r="D71" s="42"/>
      <c r="E71" s="27">
        <f>13969.81*1.006</f>
        <v>14053.628859999999</v>
      </c>
      <c r="F71" s="33">
        <v>3.17</v>
      </c>
      <c r="G71" s="4">
        <v>1</v>
      </c>
      <c r="H71" s="2">
        <f t="shared" si="1"/>
        <v>44550</v>
      </c>
    </row>
    <row r="72" spans="1:8" s="23" customFormat="1" ht="15.75">
      <c r="A72" s="8">
        <v>15</v>
      </c>
      <c r="B72" s="9" t="s">
        <v>198</v>
      </c>
      <c r="C72" s="44" t="s">
        <v>42</v>
      </c>
      <c r="D72" s="42"/>
      <c r="E72" s="19"/>
      <c r="F72" s="10"/>
      <c r="G72" s="4"/>
      <c r="H72" s="2"/>
    </row>
    <row r="73" spans="1:8" s="23" customFormat="1" ht="31.5">
      <c r="A73" s="31">
        <v>42</v>
      </c>
      <c r="B73" s="32" t="s">
        <v>199</v>
      </c>
      <c r="C73" s="47" t="s">
        <v>43</v>
      </c>
      <c r="D73" s="42"/>
      <c r="E73" s="27">
        <f>13969.81*1.006</f>
        <v>14053.628859999999</v>
      </c>
      <c r="F73" s="33">
        <v>0.98</v>
      </c>
      <c r="G73" s="4">
        <v>1</v>
      </c>
      <c r="H73" s="2">
        <f t="shared" si="1"/>
        <v>13772.56</v>
      </c>
    </row>
    <row r="74" spans="1:8" s="14" customFormat="1" ht="31.5">
      <c r="A74" s="31">
        <v>43</v>
      </c>
      <c r="B74" s="32" t="s">
        <v>200</v>
      </c>
      <c r="C74" s="46" t="s">
        <v>201</v>
      </c>
      <c r="D74" s="42"/>
      <c r="E74" s="27">
        <f>13969.81*1.006</f>
        <v>14053.628859999999</v>
      </c>
      <c r="F74" s="33">
        <v>1.75</v>
      </c>
      <c r="G74" s="4">
        <v>1</v>
      </c>
      <c r="H74" s="2">
        <f t="shared" si="1"/>
        <v>24593.85</v>
      </c>
    </row>
    <row r="75" spans="1:8" s="22" customFormat="1" ht="31.5">
      <c r="A75" s="31">
        <v>44</v>
      </c>
      <c r="B75" s="32" t="s">
        <v>202</v>
      </c>
      <c r="C75" s="46" t="s">
        <v>149</v>
      </c>
      <c r="D75" s="42"/>
      <c r="E75" s="27">
        <f>13969.81*1.006</f>
        <v>14053.628859999999</v>
      </c>
      <c r="F75" s="33">
        <v>2.89</v>
      </c>
      <c r="G75" s="4">
        <v>1</v>
      </c>
      <c r="H75" s="2">
        <f t="shared" si="1"/>
        <v>40614.99</v>
      </c>
    </row>
    <row r="76" spans="1:8" ht="15.75">
      <c r="A76" s="8">
        <v>16</v>
      </c>
      <c r="B76" s="9" t="s">
        <v>203</v>
      </c>
      <c r="C76" s="44" t="s">
        <v>44</v>
      </c>
      <c r="D76" s="42"/>
      <c r="E76" s="19"/>
      <c r="F76" s="10"/>
      <c r="G76" s="4"/>
      <c r="H76" s="1"/>
    </row>
    <row r="77" spans="1:8" s="22" customFormat="1" ht="47.25">
      <c r="A77" s="31">
        <v>45</v>
      </c>
      <c r="B77" s="32" t="s">
        <v>204</v>
      </c>
      <c r="C77" s="47" t="s">
        <v>45</v>
      </c>
      <c r="D77" s="42"/>
      <c r="E77" s="27">
        <f aca="true" t="shared" si="3" ref="E77:E91">13969.81*1.006</f>
        <v>14053.628859999999</v>
      </c>
      <c r="F77" s="33">
        <v>0.94</v>
      </c>
      <c r="G77" s="4">
        <v>1</v>
      </c>
      <c r="H77" s="2">
        <f t="shared" si="1"/>
        <v>13210.41</v>
      </c>
    </row>
    <row r="78" spans="1:8" s="23" customFormat="1" ht="15.75">
      <c r="A78" s="31">
        <v>46</v>
      </c>
      <c r="B78" s="32" t="s">
        <v>205</v>
      </c>
      <c r="C78" s="46" t="s">
        <v>46</v>
      </c>
      <c r="D78" s="42"/>
      <c r="E78" s="27">
        <f t="shared" si="3"/>
        <v>14053.628859999999</v>
      </c>
      <c r="F78" s="33">
        <v>2.57</v>
      </c>
      <c r="G78" s="4">
        <v>1</v>
      </c>
      <c r="H78" s="2">
        <f t="shared" si="1"/>
        <v>36117.83</v>
      </c>
    </row>
    <row r="79" spans="1:8" s="23" customFormat="1" ht="15.75">
      <c r="A79" s="8">
        <v>17</v>
      </c>
      <c r="B79" s="9" t="s">
        <v>206</v>
      </c>
      <c r="C79" s="44" t="s">
        <v>47</v>
      </c>
      <c r="D79" s="42"/>
      <c r="E79" s="27"/>
      <c r="F79" s="10"/>
      <c r="G79" s="4"/>
      <c r="H79" s="2"/>
    </row>
    <row r="80" spans="1:8" s="22" customFormat="1" ht="31.5">
      <c r="A80" s="31">
        <v>47</v>
      </c>
      <c r="B80" s="32" t="s">
        <v>207</v>
      </c>
      <c r="C80" s="46" t="s">
        <v>48</v>
      </c>
      <c r="D80" s="42"/>
      <c r="E80" s="27">
        <f t="shared" si="3"/>
        <v>14053.628859999999</v>
      </c>
      <c r="F80" s="33">
        <v>1.79</v>
      </c>
      <c r="G80" s="4">
        <v>1</v>
      </c>
      <c r="H80" s="2">
        <f t="shared" si="1"/>
        <v>25156</v>
      </c>
    </row>
    <row r="81" spans="1:8" ht="15.75">
      <c r="A81" s="8">
        <v>18</v>
      </c>
      <c r="B81" s="9" t="s">
        <v>208</v>
      </c>
      <c r="C81" s="44" t="s">
        <v>49</v>
      </c>
      <c r="D81" s="42"/>
      <c r="E81" s="27"/>
      <c r="F81" s="10"/>
      <c r="G81" s="4"/>
      <c r="H81" s="2"/>
    </row>
    <row r="82" spans="1:8" s="22" customFormat="1" ht="31.5">
      <c r="A82" s="31">
        <v>48</v>
      </c>
      <c r="B82" s="32" t="s">
        <v>209</v>
      </c>
      <c r="C82" s="46" t="s">
        <v>50</v>
      </c>
      <c r="D82" s="42"/>
      <c r="E82" s="27">
        <f t="shared" si="3"/>
        <v>14053.628859999999</v>
      </c>
      <c r="F82" s="33">
        <v>1.6</v>
      </c>
      <c r="G82" s="4">
        <v>1</v>
      </c>
      <c r="H82" s="2">
        <f t="shared" si="1"/>
        <v>22485.81</v>
      </c>
    </row>
    <row r="83" spans="1:8" s="22" customFormat="1" ht="31.5">
      <c r="A83" s="31">
        <v>49</v>
      </c>
      <c r="B83" s="32" t="s">
        <v>210</v>
      </c>
      <c r="C83" s="46" t="s">
        <v>51</v>
      </c>
      <c r="D83" s="42"/>
      <c r="E83" s="27">
        <f t="shared" si="3"/>
        <v>14053.628859999999</v>
      </c>
      <c r="F83" s="33">
        <v>3.25</v>
      </c>
      <c r="G83" s="4">
        <v>1</v>
      </c>
      <c r="H83" s="1">
        <f t="shared" si="1"/>
        <v>45674.29</v>
      </c>
    </row>
    <row r="84" spans="1:8" s="22" customFormat="1" ht="31.5">
      <c r="A84" s="31">
        <v>50</v>
      </c>
      <c r="B84" s="32" t="s">
        <v>211</v>
      </c>
      <c r="C84" s="46" t="s">
        <v>52</v>
      </c>
      <c r="D84" s="42"/>
      <c r="E84" s="27">
        <f t="shared" si="3"/>
        <v>14053.628859999999</v>
      </c>
      <c r="F84" s="33">
        <v>3.18</v>
      </c>
      <c r="G84" s="4">
        <v>1</v>
      </c>
      <c r="H84" s="2">
        <f t="shared" si="1"/>
        <v>44690.54</v>
      </c>
    </row>
    <row r="85" spans="1:8" s="22" customFormat="1" ht="15.75">
      <c r="A85" s="31">
        <v>51</v>
      </c>
      <c r="B85" s="32" t="s">
        <v>212</v>
      </c>
      <c r="C85" s="46" t="s">
        <v>53</v>
      </c>
      <c r="D85" s="42"/>
      <c r="E85" s="27">
        <f t="shared" si="3"/>
        <v>14053.628859999999</v>
      </c>
      <c r="F85" s="33">
        <v>0.8</v>
      </c>
      <c r="G85" s="4">
        <v>1</v>
      </c>
      <c r="H85" s="2">
        <f t="shared" si="1"/>
        <v>11242.9</v>
      </c>
    </row>
    <row r="86" spans="1:8" s="22" customFormat="1" ht="15.75">
      <c r="A86" s="8">
        <v>19</v>
      </c>
      <c r="B86" s="9" t="s">
        <v>213</v>
      </c>
      <c r="C86" s="44" t="s">
        <v>54</v>
      </c>
      <c r="D86" s="42"/>
      <c r="E86" s="27"/>
      <c r="F86" s="11"/>
      <c r="G86" s="4"/>
      <c r="H86" s="2"/>
    </row>
    <row r="87" spans="1:8" s="22" customFormat="1" ht="31.5">
      <c r="A87" s="31">
        <v>52</v>
      </c>
      <c r="B87" s="31" t="s">
        <v>214</v>
      </c>
      <c r="C87" s="47" t="s">
        <v>58</v>
      </c>
      <c r="D87" s="42"/>
      <c r="E87" s="27">
        <f t="shared" si="3"/>
        <v>14053.628859999999</v>
      </c>
      <c r="F87" s="38">
        <v>2.35</v>
      </c>
      <c r="G87" s="4">
        <v>1</v>
      </c>
      <c r="H87" s="2">
        <f>ROUND(E87*F87*G87,2)</f>
        <v>33026.03</v>
      </c>
    </row>
    <row r="88" spans="1:8" s="22" customFormat="1" ht="31.5">
      <c r="A88" s="31">
        <v>53</v>
      </c>
      <c r="B88" s="31" t="s">
        <v>215</v>
      </c>
      <c r="C88" s="47" t="s">
        <v>59</v>
      </c>
      <c r="D88" s="42"/>
      <c r="E88" s="27">
        <f t="shared" si="3"/>
        <v>14053.628859999999</v>
      </c>
      <c r="F88" s="38">
        <v>2.48</v>
      </c>
      <c r="G88" s="4">
        <v>1</v>
      </c>
      <c r="H88" s="2">
        <f>ROUND(E88*F88*G88,2)</f>
        <v>34853</v>
      </c>
    </row>
    <row r="89" spans="1:8" s="22" customFormat="1" ht="47.25">
      <c r="A89" s="31">
        <v>54</v>
      </c>
      <c r="B89" s="32" t="s">
        <v>216</v>
      </c>
      <c r="C89" s="46" t="s">
        <v>337</v>
      </c>
      <c r="D89" s="42"/>
      <c r="E89" s="27">
        <f t="shared" si="3"/>
        <v>14053.628859999999</v>
      </c>
      <c r="F89" s="38">
        <v>2.17</v>
      </c>
      <c r="G89" s="4">
        <v>1</v>
      </c>
      <c r="H89" s="2">
        <f>ROUND(E89*F89*G89,2)</f>
        <v>30496.37</v>
      </c>
    </row>
    <row r="90" spans="1:8" s="22" customFormat="1" ht="63">
      <c r="A90" s="31">
        <v>55</v>
      </c>
      <c r="B90" s="32" t="s">
        <v>217</v>
      </c>
      <c r="C90" s="46" t="s">
        <v>218</v>
      </c>
      <c r="D90" s="42"/>
      <c r="E90" s="27">
        <f t="shared" si="3"/>
        <v>14053.628859999999</v>
      </c>
      <c r="F90" s="38">
        <v>2.55</v>
      </c>
      <c r="G90" s="4">
        <v>1</v>
      </c>
      <c r="H90" s="2">
        <f>ROUND(E90*F90*G90,2)</f>
        <v>35836.75</v>
      </c>
    </row>
    <row r="91" spans="1:8" s="22" customFormat="1" ht="63">
      <c r="A91" s="31">
        <v>56</v>
      </c>
      <c r="B91" s="32" t="s">
        <v>314</v>
      </c>
      <c r="C91" s="46" t="s">
        <v>371</v>
      </c>
      <c r="D91" s="42"/>
      <c r="E91" s="27">
        <f t="shared" si="3"/>
        <v>14053.628859999999</v>
      </c>
      <c r="F91" s="38">
        <v>2.44</v>
      </c>
      <c r="G91" s="4">
        <v>1</v>
      </c>
      <c r="H91" s="2">
        <f>ROUND(E91*F91*G91,2)</f>
        <v>34290.85</v>
      </c>
    </row>
    <row r="92" spans="1:8" s="22" customFormat="1" ht="47.25">
      <c r="A92" s="31">
        <v>57</v>
      </c>
      <c r="B92" s="32" t="s">
        <v>376</v>
      </c>
      <c r="C92" s="46" t="s">
        <v>429</v>
      </c>
      <c r="D92" s="39">
        <v>0.1912</v>
      </c>
      <c r="E92" s="35">
        <v>13969.81</v>
      </c>
      <c r="F92" s="33">
        <v>0.49</v>
      </c>
      <c r="G92" s="4">
        <v>1</v>
      </c>
      <c r="H92" s="2">
        <f>ROUND((E92*F92*((1-D92)+D92*G92*1.006)+E92*1.006*0),2)</f>
        <v>6853.06</v>
      </c>
    </row>
    <row r="93" spans="1:8" s="22" customFormat="1" ht="47.25">
      <c r="A93" s="31">
        <v>58</v>
      </c>
      <c r="B93" s="32" t="s">
        <v>377</v>
      </c>
      <c r="C93" s="46" t="s">
        <v>430</v>
      </c>
      <c r="D93" s="39">
        <v>0.0879</v>
      </c>
      <c r="E93" s="35">
        <v>13969.81</v>
      </c>
      <c r="F93" s="33">
        <v>1.41</v>
      </c>
      <c r="G93" s="4">
        <v>1</v>
      </c>
      <c r="H93" s="2">
        <f>ROUND((E93*F93*((1-D93)+D93*G93*1.006)+E93*1.006*0),2)</f>
        <v>19707.82</v>
      </c>
    </row>
    <row r="94" spans="1:8" s="22" customFormat="1" ht="47.25">
      <c r="A94" s="31">
        <v>59</v>
      </c>
      <c r="B94" s="32" t="s">
        <v>378</v>
      </c>
      <c r="C94" s="46" t="s">
        <v>431</v>
      </c>
      <c r="D94" s="39">
        <v>0.2589</v>
      </c>
      <c r="E94" s="35">
        <v>13969.81</v>
      </c>
      <c r="F94" s="33">
        <v>2.03</v>
      </c>
      <c r="G94" s="4">
        <v>1</v>
      </c>
      <c r="H94" s="2">
        <f>ROUND((E94*F94*((1-D94)+D94*G94*1.006)+E94*1.006*0),2)</f>
        <v>28402.77</v>
      </c>
    </row>
    <row r="95" spans="1:8" s="22" customFormat="1" ht="47.25">
      <c r="A95" s="31">
        <v>60</v>
      </c>
      <c r="B95" s="32" t="s">
        <v>379</v>
      </c>
      <c r="C95" s="46" t="s">
        <v>432</v>
      </c>
      <c r="D95" s="39">
        <v>0.235</v>
      </c>
      <c r="E95" s="35">
        <v>13969.81</v>
      </c>
      <c r="F95" s="33">
        <v>2.63</v>
      </c>
      <c r="G95" s="4">
        <v>1</v>
      </c>
      <c r="H95" s="2">
        <f>ROUND((E95*F95*((1-D95)+D95*G95*1.006)+E95*1.006*0),2)</f>
        <v>36792.4</v>
      </c>
    </row>
    <row r="96" spans="1:8" s="22" customFormat="1" ht="47.25">
      <c r="A96" s="31">
        <v>61</v>
      </c>
      <c r="B96" s="32" t="s">
        <v>380</v>
      </c>
      <c r="C96" s="46" t="s">
        <v>433</v>
      </c>
      <c r="D96" s="39">
        <v>0.0314</v>
      </c>
      <c r="E96" s="35">
        <v>13969.81</v>
      </c>
      <c r="F96" s="33">
        <v>4.19</v>
      </c>
      <c r="G96" s="4">
        <v>1</v>
      </c>
      <c r="H96" s="2">
        <f>ROUND((E96*F96*((1-D96)+D96*G96*1.006)+E96*1.006*0),2)</f>
        <v>58544.53</v>
      </c>
    </row>
    <row r="97" spans="1:8" s="22" customFormat="1" ht="47.25">
      <c r="A97" s="31">
        <v>62</v>
      </c>
      <c r="B97" s="32" t="s">
        <v>381</v>
      </c>
      <c r="C97" s="46" t="s">
        <v>434</v>
      </c>
      <c r="D97" s="39">
        <v>0.0204</v>
      </c>
      <c r="E97" s="35">
        <v>13969.81</v>
      </c>
      <c r="F97" s="33">
        <v>4.93</v>
      </c>
      <c r="G97" s="4">
        <v>1</v>
      </c>
      <c r="H97" s="2">
        <f>ROUND((E97*F97*((1-D97)+D97*G97*1.006)+E97*1.006*0),2)</f>
        <v>68879.59</v>
      </c>
    </row>
    <row r="98" spans="1:8" s="23" customFormat="1" ht="47.25">
      <c r="A98" s="31">
        <v>63</v>
      </c>
      <c r="B98" s="32" t="s">
        <v>382</v>
      </c>
      <c r="C98" s="46" t="s">
        <v>435</v>
      </c>
      <c r="D98" s="39">
        <v>0.0659</v>
      </c>
      <c r="E98" s="35">
        <v>13969.81</v>
      </c>
      <c r="F98" s="33">
        <v>5.87</v>
      </c>
      <c r="G98" s="4">
        <v>1</v>
      </c>
      <c r="H98" s="2">
        <f>ROUND((E98*F98*((1-D98)+D98*G98*1.006)+E98*1.006*0),2)</f>
        <v>82035.21</v>
      </c>
    </row>
    <row r="99" spans="1:8" s="22" customFormat="1" ht="47.25">
      <c r="A99" s="31">
        <v>64</v>
      </c>
      <c r="B99" s="32" t="s">
        <v>383</v>
      </c>
      <c r="C99" s="46" t="s">
        <v>436</v>
      </c>
      <c r="D99" s="39">
        <v>0.1106</v>
      </c>
      <c r="E99" s="35">
        <v>13969.81</v>
      </c>
      <c r="F99" s="33">
        <v>7.66</v>
      </c>
      <c r="G99" s="4">
        <v>1</v>
      </c>
      <c r="H99" s="2">
        <f>ROUND((E99*F99*((1-D99)+D99*G99*1.006)+E99*1.006*0),2)</f>
        <v>107079.76</v>
      </c>
    </row>
    <row r="100" spans="1:8" s="22" customFormat="1" ht="47.25">
      <c r="A100" s="31">
        <v>65</v>
      </c>
      <c r="B100" s="32" t="s">
        <v>384</v>
      </c>
      <c r="C100" s="46" t="s">
        <v>437</v>
      </c>
      <c r="D100" s="39">
        <v>0.1508</v>
      </c>
      <c r="E100" s="35">
        <v>13969.81</v>
      </c>
      <c r="F100" s="33">
        <v>8.57</v>
      </c>
      <c r="G100" s="4">
        <v>1</v>
      </c>
      <c r="H100" s="2">
        <f>ROUND((E100*F100*((1-D100)+D100*G100*1.006)+E100*1.006*0),2)</f>
        <v>119829.6</v>
      </c>
    </row>
    <row r="101" spans="1:8" s="22" customFormat="1" ht="47.25">
      <c r="A101" s="31">
        <v>66</v>
      </c>
      <c r="B101" s="32" t="s">
        <v>385</v>
      </c>
      <c r="C101" s="46" t="s">
        <v>438</v>
      </c>
      <c r="D101" s="39">
        <v>0.1491</v>
      </c>
      <c r="E101" s="35">
        <v>13969.81</v>
      </c>
      <c r="F101" s="33">
        <v>9.65</v>
      </c>
      <c r="G101" s="4">
        <v>1</v>
      </c>
      <c r="H101" s="2">
        <f>ROUND((E101*F101*((1-D101)+D101*G101*1.006)+E101*1.006*0),2)</f>
        <v>134929.27</v>
      </c>
    </row>
    <row r="102" spans="1:8" s="22" customFormat="1" ht="47.25">
      <c r="A102" s="31">
        <v>67</v>
      </c>
      <c r="B102" s="32" t="s">
        <v>386</v>
      </c>
      <c r="C102" s="46" t="s">
        <v>439</v>
      </c>
      <c r="D102" s="39">
        <v>0.2235</v>
      </c>
      <c r="E102" s="35">
        <v>13969.81</v>
      </c>
      <c r="F102" s="33">
        <v>10.57</v>
      </c>
      <c r="G102" s="4">
        <v>1</v>
      </c>
      <c r="H102" s="2">
        <f>ROUND((E102*F102*((1-D102)+D102*G102*1.006)+E102*1.006*0),2)</f>
        <v>147858.9</v>
      </c>
    </row>
    <row r="103" spans="1:8" s="22" customFormat="1" ht="47.25">
      <c r="A103" s="31">
        <v>68</v>
      </c>
      <c r="B103" s="32" t="s">
        <v>387</v>
      </c>
      <c r="C103" s="46" t="s">
        <v>440</v>
      </c>
      <c r="D103" s="39">
        <v>0.0999</v>
      </c>
      <c r="E103" s="35">
        <v>13969.81</v>
      </c>
      <c r="F103" s="33">
        <v>13.5</v>
      </c>
      <c r="G103" s="4">
        <v>1</v>
      </c>
      <c r="H103" s="2">
        <f>ROUND((E103*F103*((1-D103)+D103*G103*1.006)+E103*1.006*0),2)</f>
        <v>188705.48</v>
      </c>
    </row>
    <row r="104" spans="1:8" s="22" customFormat="1" ht="47.25">
      <c r="A104" s="31">
        <v>69</v>
      </c>
      <c r="B104" s="32" t="s">
        <v>388</v>
      </c>
      <c r="C104" s="46" t="s">
        <v>441</v>
      </c>
      <c r="D104" s="39">
        <v>0.0849</v>
      </c>
      <c r="E104" s="35">
        <v>13969.81</v>
      </c>
      <c r="F104" s="33">
        <v>16.03</v>
      </c>
      <c r="G104" s="4">
        <v>1</v>
      </c>
      <c r="H104" s="2">
        <f>ROUND((E104*F104*((1-D104)+D104*G104*1.006)+E104*1.006*0),2)</f>
        <v>224050.13</v>
      </c>
    </row>
    <row r="105" spans="1:8" s="22" customFormat="1" ht="47.25">
      <c r="A105" s="31">
        <v>70</v>
      </c>
      <c r="B105" s="32" t="s">
        <v>389</v>
      </c>
      <c r="C105" s="46" t="s">
        <v>442</v>
      </c>
      <c r="D105" s="39">
        <v>0.0564</v>
      </c>
      <c r="E105" s="35">
        <v>13969.81</v>
      </c>
      <c r="F105" s="33">
        <v>20.54</v>
      </c>
      <c r="G105" s="4">
        <v>1</v>
      </c>
      <c r="H105" s="2">
        <f>ROUND((E105*F105*((1-D105)+D105*G105*1.006)+E105*1.006*0),2)</f>
        <v>287037</v>
      </c>
    </row>
    <row r="106" spans="1:8" s="22" customFormat="1" ht="47.25">
      <c r="A106" s="31">
        <v>71</v>
      </c>
      <c r="B106" s="32" t="s">
        <v>390</v>
      </c>
      <c r="C106" s="46" t="s">
        <v>443</v>
      </c>
      <c r="D106" s="39">
        <v>0.0282</v>
      </c>
      <c r="E106" s="35">
        <v>13969.81</v>
      </c>
      <c r="F106" s="33">
        <v>27.22</v>
      </c>
      <c r="G106" s="4">
        <v>1</v>
      </c>
      <c r="H106" s="2">
        <f>ROUND((E106*F106*((1-D106)+D106*G106*1.006)+E106*1.006*0),2)</f>
        <v>380322.57</v>
      </c>
    </row>
    <row r="107" spans="1:8" s="22" customFormat="1" ht="47.25">
      <c r="A107" s="31">
        <v>72</v>
      </c>
      <c r="B107" s="32" t="s">
        <v>391</v>
      </c>
      <c r="C107" s="46" t="s">
        <v>444</v>
      </c>
      <c r="D107" s="39">
        <v>0.0584</v>
      </c>
      <c r="E107" s="35">
        <v>13969.81</v>
      </c>
      <c r="F107" s="33">
        <v>34.01</v>
      </c>
      <c r="G107" s="4">
        <v>1</v>
      </c>
      <c r="H107" s="2">
        <f>ROUND((E107*F107*((1-D107)+D107*G107*1.006)+E107*1.006*0),2)</f>
        <v>475279.72</v>
      </c>
    </row>
    <row r="108" spans="1:8" s="22" customFormat="1" ht="47.25">
      <c r="A108" s="31">
        <v>73</v>
      </c>
      <c r="B108" s="32" t="s">
        <v>392</v>
      </c>
      <c r="C108" s="46" t="s">
        <v>445</v>
      </c>
      <c r="D108" s="39">
        <v>0.0023</v>
      </c>
      <c r="E108" s="35">
        <v>13969.81</v>
      </c>
      <c r="F108" s="33">
        <v>56.65</v>
      </c>
      <c r="G108" s="4">
        <v>1</v>
      </c>
      <c r="H108" s="2">
        <f>ROUND((E108*F108*((1-D108)+D108*G108*1.006)+E108*1.006*0),2)</f>
        <v>791400.66</v>
      </c>
    </row>
    <row r="109" spans="1:8" s="23" customFormat="1" ht="15.75">
      <c r="A109" s="31">
        <v>74</v>
      </c>
      <c r="B109" s="32" t="s">
        <v>325</v>
      </c>
      <c r="C109" s="46" t="s">
        <v>55</v>
      </c>
      <c r="D109" s="42"/>
      <c r="E109" s="27">
        <f aca="true" t="shared" si="4" ref="E109:E116">13969.81*1.006</f>
        <v>14053.628859999999</v>
      </c>
      <c r="F109" s="33">
        <v>0.74</v>
      </c>
      <c r="G109" s="4">
        <v>1</v>
      </c>
      <c r="H109" s="2">
        <f>ROUND(E109*F109*G109,2)</f>
        <v>10399.69</v>
      </c>
    </row>
    <row r="110" spans="1:8" s="23" customFormat="1" ht="15.75">
      <c r="A110" s="31">
        <v>75</v>
      </c>
      <c r="B110" s="32" t="s">
        <v>326</v>
      </c>
      <c r="C110" s="46" t="s">
        <v>56</v>
      </c>
      <c r="D110" s="42"/>
      <c r="E110" s="27">
        <f t="shared" si="4"/>
        <v>14053.628859999999</v>
      </c>
      <c r="F110" s="33">
        <v>1.44</v>
      </c>
      <c r="G110" s="4">
        <v>1</v>
      </c>
      <c r="H110" s="2">
        <f aca="true" t="shared" si="5" ref="H110:H124">ROUND(E110*F110*G110,2)</f>
        <v>20237.23</v>
      </c>
    </row>
    <row r="111" spans="1:8" s="23" customFormat="1" ht="15.75">
      <c r="A111" s="31">
        <v>76</v>
      </c>
      <c r="B111" s="32" t="s">
        <v>327</v>
      </c>
      <c r="C111" s="46" t="s">
        <v>57</v>
      </c>
      <c r="D111" s="42"/>
      <c r="E111" s="27">
        <f t="shared" si="4"/>
        <v>14053.628859999999</v>
      </c>
      <c r="F111" s="33">
        <v>2.22</v>
      </c>
      <c r="G111" s="4">
        <v>1</v>
      </c>
      <c r="H111" s="2">
        <f t="shared" si="5"/>
        <v>31199.06</v>
      </c>
    </row>
    <row r="112" spans="1:8" s="23" customFormat="1" ht="15.75">
      <c r="A112" s="31">
        <v>77</v>
      </c>
      <c r="B112" s="32" t="s">
        <v>328</v>
      </c>
      <c r="C112" s="46" t="s">
        <v>150</v>
      </c>
      <c r="D112" s="42"/>
      <c r="E112" s="27">
        <f t="shared" si="4"/>
        <v>14053.628859999999</v>
      </c>
      <c r="F112" s="33">
        <v>2.93</v>
      </c>
      <c r="G112" s="4">
        <v>1</v>
      </c>
      <c r="H112" s="2">
        <f t="shared" si="5"/>
        <v>41177.13</v>
      </c>
    </row>
    <row r="113" spans="1:8" s="22" customFormat="1" ht="15.75">
      <c r="A113" s="31">
        <v>78</v>
      </c>
      <c r="B113" s="32" t="s">
        <v>329</v>
      </c>
      <c r="C113" s="46" t="s">
        <v>151</v>
      </c>
      <c r="D113" s="42"/>
      <c r="E113" s="27">
        <f t="shared" si="4"/>
        <v>14053.628859999999</v>
      </c>
      <c r="F113" s="33">
        <v>3.14</v>
      </c>
      <c r="G113" s="4">
        <v>1</v>
      </c>
      <c r="H113" s="2">
        <f t="shared" si="5"/>
        <v>44128.39</v>
      </c>
    </row>
    <row r="114" spans="1:8" s="23" customFormat="1" ht="15.75">
      <c r="A114" s="31">
        <v>79</v>
      </c>
      <c r="B114" s="32" t="s">
        <v>330</v>
      </c>
      <c r="C114" s="46" t="s">
        <v>152</v>
      </c>
      <c r="D114" s="42"/>
      <c r="E114" s="27">
        <f t="shared" si="4"/>
        <v>14053.628859999999</v>
      </c>
      <c r="F114" s="33">
        <v>3.8</v>
      </c>
      <c r="G114" s="4">
        <v>1</v>
      </c>
      <c r="H114" s="2">
        <f t="shared" si="5"/>
        <v>53403.79</v>
      </c>
    </row>
    <row r="115" spans="1:8" s="23" customFormat="1" ht="15.75">
      <c r="A115" s="31">
        <v>80</v>
      </c>
      <c r="B115" s="32" t="s">
        <v>331</v>
      </c>
      <c r="C115" s="46" t="s">
        <v>153</v>
      </c>
      <c r="D115" s="42"/>
      <c r="E115" s="27">
        <f t="shared" si="4"/>
        <v>14053.628859999999</v>
      </c>
      <c r="F115" s="33">
        <v>4.7</v>
      </c>
      <c r="G115" s="4">
        <v>1</v>
      </c>
      <c r="H115" s="2">
        <f t="shared" si="5"/>
        <v>66052.06</v>
      </c>
    </row>
    <row r="116" spans="1:8" s="23" customFormat="1" ht="15.75">
      <c r="A116" s="31">
        <v>81</v>
      </c>
      <c r="B116" s="32" t="s">
        <v>332</v>
      </c>
      <c r="C116" s="46" t="s">
        <v>154</v>
      </c>
      <c r="D116" s="42"/>
      <c r="E116" s="27">
        <f t="shared" si="4"/>
        <v>14053.628859999999</v>
      </c>
      <c r="F116" s="33">
        <v>26.65</v>
      </c>
      <c r="G116" s="4">
        <v>1</v>
      </c>
      <c r="H116" s="2">
        <f t="shared" si="5"/>
        <v>374529.21</v>
      </c>
    </row>
    <row r="117" spans="1:8" s="22" customFormat="1" ht="31.5">
      <c r="A117" s="31">
        <v>82</v>
      </c>
      <c r="B117" s="32" t="s">
        <v>333</v>
      </c>
      <c r="C117" s="46" t="s">
        <v>446</v>
      </c>
      <c r="D117" s="42">
        <v>0.7838</v>
      </c>
      <c r="E117" s="35">
        <v>13969.81</v>
      </c>
      <c r="F117" s="33">
        <v>4.09</v>
      </c>
      <c r="G117" s="4">
        <v>1</v>
      </c>
      <c r="H117" s="2">
        <f>ROUND((E117*F117*((1-D117)+D117*G117*1.006)+E117*1.006*0),2)</f>
        <v>57405.22</v>
      </c>
    </row>
    <row r="118" spans="1:8" s="22" customFormat="1" ht="31.5">
      <c r="A118" s="31">
        <v>83</v>
      </c>
      <c r="B118" s="32" t="s">
        <v>334</v>
      </c>
      <c r="C118" s="46" t="s">
        <v>447</v>
      </c>
      <c r="D118" s="42">
        <v>0.8264</v>
      </c>
      <c r="E118" s="35">
        <v>13969.81</v>
      </c>
      <c r="F118" s="33">
        <v>4.96</v>
      </c>
      <c r="G118" s="4">
        <v>1</v>
      </c>
      <c r="H118" s="2">
        <f>ROUND((E118*F118*((1-D118)+D118*G118*1.006)+E118*1.006*0),2)</f>
        <v>69633.83</v>
      </c>
    </row>
    <row r="119" spans="1:8" s="22" customFormat="1" ht="31.5">
      <c r="A119" s="31">
        <v>84</v>
      </c>
      <c r="B119" s="32" t="s">
        <v>335</v>
      </c>
      <c r="C119" s="46" t="s">
        <v>448</v>
      </c>
      <c r="D119" s="42">
        <v>0.3186</v>
      </c>
      <c r="E119" s="35">
        <v>13969.81</v>
      </c>
      <c r="F119" s="33">
        <v>13.27</v>
      </c>
      <c r="G119" s="4">
        <v>1</v>
      </c>
      <c r="H119" s="2">
        <f>ROUND((E119*F119*((1-D119)+D119*G119*1.006)+E119*1.006*0),2)</f>
        <v>185733.75</v>
      </c>
    </row>
    <row r="120" spans="1:8" s="23" customFormat="1" ht="31.5">
      <c r="A120" s="31">
        <v>85</v>
      </c>
      <c r="B120" s="32" t="s">
        <v>336</v>
      </c>
      <c r="C120" s="46" t="s">
        <v>449</v>
      </c>
      <c r="D120" s="42">
        <v>0.1669</v>
      </c>
      <c r="E120" s="35">
        <v>13969.81</v>
      </c>
      <c r="F120" s="33">
        <v>25.33</v>
      </c>
      <c r="G120" s="4">
        <v>1</v>
      </c>
      <c r="H120" s="2">
        <f>ROUND((E120*F120*((1-D120)+D120*G120*1.006)+E120*1.006*0),2)</f>
        <v>354209.64</v>
      </c>
    </row>
    <row r="121" spans="1:8" s="22" customFormat="1" ht="47.25">
      <c r="A121" s="31">
        <v>86</v>
      </c>
      <c r="B121" s="32" t="s">
        <v>338</v>
      </c>
      <c r="C121" s="46" t="s">
        <v>408</v>
      </c>
      <c r="D121" s="42"/>
      <c r="E121" s="27">
        <f>13969.81*1.006</f>
        <v>14053.628859999999</v>
      </c>
      <c r="F121" s="33">
        <v>0.15</v>
      </c>
      <c r="G121" s="4">
        <v>1</v>
      </c>
      <c r="H121" s="2">
        <f t="shared" si="5"/>
        <v>2108.04</v>
      </c>
    </row>
    <row r="122" spans="1:8" s="22" customFormat="1" ht="47.25">
      <c r="A122" s="31">
        <v>87</v>
      </c>
      <c r="B122" s="32" t="s">
        <v>339</v>
      </c>
      <c r="C122" s="46" t="s">
        <v>409</v>
      </c>
      <c r="D122" s="42"/>
      <c r="E122" s="27">
        <f>13969.81*1.006</f>
        <v>14053.628859999999</v>
      </c>
      <c r="F122" s="33">
        <v>0.69</v>
      </c>
      <c r="G122" s="4">
        <v>1</v>
      </c>
      <c r="H122" s="2">
        <f t="shared" si="5"/>
        <v>9697</v>
      </c>
    </row>
    <row r="123" spans="1:8" s="23" customFormat="1" ht="47.25">
      <c r="A123" s="31">
        <v>88</v>
      </c>
      <c r="B123" s="32" t="s">
        <v>340</v>
      </c>
      <c r="C123" s="46" t="s">
        <v>410</v>
      </c>
      <c r="D123" s="42"/>
      <c r="E123" s="27">
        <f>13969.81*1.006</f>
        <v>14053.628859999999</v>
      </c>
      <c r="F123" s="33">
        <v>1.57</v>
      </c>
      <c r="G123" s="4">
        <v>1</v>
      </c>
      <c r="H123" s="2">
        <f t="shared" si="5"/>
        <v>22064.2</v>
      </c>
    </row>
    <row r="124" spans="1:8" s="22" customFormat="1" ht="47.25">
      <c r="A124" s="31">
        <v>89</v>
      </c>
      <c r="B124" s="32" t="s">
        <v>341</v>
      </c>
      <c r="C124" s="46" t="s">
        <v>411</v>
      </c>
      <c r="D124" s="42"/>
      <c r="E124" s="27">
        <f>13969.81*1.006</f>
        <v>14053.628859999999</v>
      </c>
      <c r="F124" s="33">
        <v>2.82</v>
      </c>
      <c r="G124" s="4">
        <v>1</v>
      </c>
      <c r="H124" s="2">
        <f t="shared" si="5"/>
        <v>39631.23</v>
      </c>
    </row>
    <row r="125" spans="1:8" s="23" customFormat="1" ht="31.5">
      <c r="A125" s="31">
        <v>90</v>
      </c>
      <c r="B125" s="32" t="s">
        <v>342</v>
      </c>
      <c r="C125" s="46" t="s">
        <v>425</v>
      </c>
      <c r="D125" s="40">
        <v>0.5106</v>
      </c>
      <c r="E125" s="35">
        <v>13969.81</v>
      </c>
      <c r="F125" s="33">
        <v>0.31</v>
      </c>
      <c r="G125" s="4">
        <v>1</v>
      </c>
      <c r="H125" s="2">
        <f>ROUND((E125*F125*((1-D125)+D125*G125*1.006)+E125*1.006*0),2)</f>
        <v>4343.91</v>
      </c>
    </row>
    <row r="126" spans="1:8" s="22" customFormat="1" ht="31.5">
      <c r="A126" s="31">
        <v>91</v>
      </c>
      <c r="B126" s="32" t="s">
        <v>343</v>
      </c>
      <c r="C126" s="46" t="s">
        <v>426</v>
      </c>
      <c r="D126" s="40">
        <v>0.5106</v>
      </c>
      <c r="E126" s="35">
        <v>13969.81</v>
      </c>
      <c r="F126" s="33">
        <v>1.36</v>
      </c>
      <c r="G126" s="4">
        <v>1</v>
      </c>
      <c r="H126" s="2">
        <f>ROUND((E126*F126*((1-D126)+D126*G126*1.006)+E126*1.006*0),2)</f>
        <v>19057.15</v>
      </c>
    </row>
    <row r="127" spans="1:8" s="23" customFormat="1" ht="31.5">
      <c r="A127" s="31">
        <v>92</v>
      </c>
      <c r="B127" s="32" t="s">
        <v>344</v>
      </c>
      <c r="C127" s="46" t="s">
        <v>427</v>
      </c>
      <c r="D127" s="40">
        <v>0.5106</v>
      </c>
      <c r="E127" s="35">
        <v>13969.81</v>
      </c>
      <c r="F127" s="33">
        <v>3.06</v>
      </c>
      <c r="G127" s="4">
        <v>1</v>
      </c>
      <c r="H127" s="2">
        <f>ROUND((E127*F127*((1-D127)+D127*G127*1.006)+E127*1.006*0),2)</f>
        <v>42878.58</v>
      </c>
    </row>
    <row r="128" spans="1:8" s="22" customFormat="1" ht="31.5">
      <c r="A128" s="31">
        <v>93</v>
      </c>
      <c r="B128" s="32" t="s">
        <v>345</v>
      </c>
      <c r="C128" s="46" t="s">
        <v>428</v>
      </c>
      <c r="D128" s="40">
        <v>0.5106</v>
      </c>
      <c r="E128" s="35">
        <v>13969.81</v>
      </c>
      <c r="F128" s="33">
        <v>5.66</v>
      </c>
      <c r="G128" s="4">
        <v>1</v>
      </c>
      <c r="H128" s="2">
        <f>ROUND((E128*F128*((1-D128)+D128*G128*1.006)+E128*1.006*0),2)</f>
        <v>79311.36</v>
      </c>
    </row>
    <row r="129" spans="1:8" s="22" customFormat="1" ht="63">
      <c r="A129" s="31">
        <v>94</v>
      </c>
      <c r="B129" s="32" t="s">
        <v>346</v>
      </c>
      <c r="C129" s="47" t="s">
        <v>424</v>
      </c>
      <c r="D129" s="40">
        <v>0.0413</v>
      </c>
      <c r="E129" s="35">
        <v>13969.81</v>
      </c>
      <c r="F129" s="33">
        <v>4.18</v>
      </c>
      <c r="G129" s="4">
        <v>1</v>
      </c>
      <c r="H129" s="2">
        <f>ROUND((E129*F129*((1-D129)+D129*G129*1.006)+E129*1.006*0),2)</f>
        <v>58408.28</v>
      </c>
    </row>
    <row r="130" spans="1:8" s="23" customFormat="1" ht="63">
      <c r="A130" s="31">
        <v>95</v>
      </c>
      <c r="B130" s="32" t="s">
        <v>347</v>
      </c>
      <c r="C130" s="47" t="s">
        <v>423</v>
      </c>
      <c r="D130" s="40">
        <v>0.1275</v>
      </c>
      <c r="E130" s="35">
        <v>13969.81</v>
      </c>
      <c r="F130" s="33">
        <v>5.13</v>
      </c>
      <c r="G130" s="4">
        <v>1</v>
      </c>
      <c r="H130" s="2">
        <f>ROUND((E130*F130*((1-D130)+D130*G130*1.006)+E130*1.006*0),2)</f>
        <v>71719.95</v>
      </c>
    </row>
    <row r="131" spans="1:8" s="23" customFormat="1" ht="63">
      <c r="A131" s="31">
        <v>96</v>
      </c>
      <c r="B131" s="32" t="s">
        <v>348</v>
      </c>
      <c r="C131" s="47" t="s">
        <v>422</v>
      </c>
      <c r="D131" s="40">
        <v>0.2253</v>
      </c>
      <c r="E131" s="35">
        <v>13969.81</v>
      </c>
      <c r="F131" s="33">
        <v>6.88</v>
      </c>
      <c r="G131" s="4">
        <v>1</v>
      </c>
      <c r="H131" s="2">
        <f>ROUND((E131*F131*((1-D131)+D131*G131*1.006)+E131*1.006*0),2)</f>
        <v>96242.22</v>
      </c>
    </row>
    <row r="132" spans="1:8" s="22" customFormat="1" ht="63">
      <c r="A132" s="31">
        <v>97</v>
      </c>
      <c r="B132" s="32" t="s">
        <v>349</v>
      </c>
      <c r="C132" s="47" t="s">
        <v>421</v>
      </c>
      <c r="D132" s="40">
        <v>0.3149</v>
      </c>
      <c r="E132" s="35">
        <v>13969.81</v>
      </c>
      <c r="F132" s="33">
        <v>10.03</v>
      </c>
      <c r="G132" s="4">
        <v>1</v>
      </c>
      <c r="H132" s="2">
        <f>ROUND((E132*F132*((1-D132)+D132*G132*1.006)+E132*1.006*0),2)</f>
        <v>140381.93</v>
      </c>
    </row>
    <row r="133" spans="1:8" s="14" customFormat="1" ht="63">
      <c r="A133" s="31">
        <v>98</v>
      </c>
      <c r="B133" s="32" t="s">
        <v>350</v>
      </c>
      <c r="C133" s="47" t="s">
        <v>420</v>
      </c>
      <c r="D133" s="40">
        <v>0.0042</v>
      </c>
      <c r="E133" s="35">
        <v>13969.81</v>
      </c>
      <c r="F133" s="33">
        <v>34.21</v>
      </c>
      <c r="G133" s="4">
        <v>1</v>
      </c>
      <c r="H133" s="2">
        <f>ROUND((E133*F133*((1-D133)+D133*G133*1.006)+E133*1.006*0),2)</f>
        <v>477919.24</v>
      </c>
    </row>
    <row r="134" spans="1:8" s="22" customFormat="1" ht="63">
      <c r="A134" s="31">
        <v>99</v>
      </c>
      <c r="B134" s="32" t="s">
        <v>351</v>
      </c>
      <c r="C134" s="47" t="s">
        <v>419</v>
      </c>
      <c r="D134" s="41">
        <v>0.0156</v>
      </c>
      <c r="E134" s="35">
        <v>13969.81</v>
      </c>
      <c r="F134" s="33">
        <v>35</v>
      </c>
      <c r="G134" s="4">
        <v>1</v>
      </c>
      <c r="H134" s="2">
        <f>ROUND((E134*F134*((1-D134)+D134*G134*1.006)+E134*1.006*0),2)</f>
        <v>488989.12</v>
      </c>
    </row>
    <row r="135" spans="1:8" s="23" customFormat="1" ht="63">
      <c r="A135" s="31">
        <v>100</v>
      </c>
      <c r="B135" s="32" t="s">
        <v>352</v>
      </c>
      <c r="C135" s="47" t="s">
        <v>418</v>
      </c>
      <c r="D135" s="40">
        <v>0.0436</v>
      </c>
      <c r="E135" s="37">
        <v>13969.81</v>
      </c>
      <c r="F135" s="33">
        <v>37.1</v>
      </c>
      <c r="G135" s="4">
        <v>1</v>
      </c>
      <c r="H135" s="2">
        <f>ROUND((E135*F135*((1-D135)+D135*G135*1.006)+E135*1.006*0),2)</f>
        <v>518415.53</v>
      </c>
    </row>
    <row r="136" spans="1:8" s="22" customFormat="1" ht="63">
      <c r="A136" s="31">
        <v>101</v>
      </c>
      <c r="B136" s="32" t="s">
        <v>353</v>
      </c>
      <c r="C136" s="47" t="s">
        <v>417</v>
      </c>
      <c r="D136" s="40">
        <v>0.0765</v>
      </c>
      <c r="E136" s="37">
        <v>13969.81</v>
      </c>
      <c r="F136" s="33">
        <v>39.91</v>
      </c>
      <c r="G136" s="4">
        <v>1</v>
      </c>
      <c r="H136" s="2">
        <f>ROUND((E136*F136*((1-D136)+D136*G136*1.006)+E136*1.006*0),2)</f>
        <v>557791.03</v>
      </c>
    </row>
    <row r="137" spans="1:8" s="23" customFormat="1" ht="15.75">
      <c r="A137" s="31">
        <v>102</v>
      </c>
      <c r="B137" s="32" t="s">
        <v>365</v>
      </c>
      <c r="C137" s="46" t="s">
        <v>366</v>
      </c>
      <c r="D137" s="42"/>
      <c r="E137" s="27">
        <f aca="true" t="shared" si="6" ref="E137:E143">13969.81*1.006</f>
        <v>14053.628859999999</v>
      </c>
      <c r="F137" s="33">
        <v>2.62</v>
      </c>
      <c r="G137" s="4">
        <v>1</v>
      </c>
      <c r="H137" s="2">
        <f aca="true" t="shared" si="7" ref="H137:H153">ROUND(E137*F137*G137,2)</f>
        <v>36820.51</v>
      </c>
    </row>
    <row r="138" spans="1:8" s="22" customFormat="1" ht="15.75">
      <c r="A138" s="8">
        <v>20</v>
      </c>
      <c r="B138" s="9" t="s">
        <v>219</v>
      </c>
      <c r="C138" s="44" t="s">
        <v>60</v>
      </c>
      <c r="D138" s="42"/>
      <c r="E138" s="27"/>
      <c r="F138" s="10"/>
      <c r="G138" s="4"/>
      <c r="H138" s="2"/>
    </row>
    <row r="139" spans="1:8" s="22" customFormat="1" ht="15.75">
      <c r="A139" s="31">
        <v>103</v>
      </c>
      <c r="B139" s="32" t="s">
        <v>220</v>
      </c>
      <c r="C139" s="46" t="s">
        <v>61</v>
      </c>
      <c r="D139" s="42"/>
      <c r="E139" s="27">
        <f t="shared" si="6"/>
        <v>14053.628859999999</v>
      </c>
      <c r="F139" s="33">
        <v>0.74</v>
      </c>
      <c r="G139" s="4">
        <v>1</v>
      </c>
      <c r="H139" s="2">
        <f t="shared" si="7"/>
        <v>10399.69</v>
      </c>
    </row>
    <row r="140" spans="1:8" ht="31.5">
      <c r="A140" s="31">
        <v>104</v>
      </c>
      <c r="B140" s="32" t="s">
        <v>221</v>
      </c>
      <c r="C140" s="46" t="s">
        <v>62</v>
      </c>
      <c r="D140" s="42"/>
      <c r="E140" s="27">
        <f t="shared" si="6"/>
        <v>14053.628859999999</v>
      </c>
      <c r="F140" s="33">
        <v>1.12</v>
      </c>
      <c r="G140" s="4">
        <v>1</v>
      </c>
      <c r="H140" s="2">
        <f t="shared" si="7"/>
        <v>15740.06</v>
      </c>
    </row>
    <row r="141" spans="1:8" s="23" customFormat="1" ht="31.5">
      <c r="A141" s="31">
        <v>105</v>
      </c>
      <c r="B141" s="32" t="s">
        <v>222</v>
      </c>
      <c r="C141" s="46" t="s">
        <v>63</v>
      </c>
      <c r="D141" s="42"/>
      <c r="E141" s="27">
        <f t="shared" si="6"/>
        <v>14053.628859999999</v>
      </c>
      <c r="F141" s="33">
        <v>1.66</v>
      </c>
      <c r="G141" s="4">
        <v>1</v>
      </c>
      <c r="H141" s="2">
        <f t="shared" si="7"/>
        <v>23329.02</v>
      </c>
    </row>
    <row r="142" spans="1:8" s="23" customFormat="1" ht="31.5">
      <c r="A142" s="31">
        <v>106</v>
      </c>
      <c r="B142" s="32" t="s">
        <v>223</v>
      </c>
      <c r="C142" s="46" t="s">
        <v>64</v>
      </c>
      <c r="D142" s="42"/>
      <c r="E142" s="27">
        <f t="shared" si="6"/>
        <v>14053.628859999999</v>
      </c>
      <c r="F142" s="33">
        <v>2</v>
      </c>
      <c r="G142" s="4">
        <v>1</v>
      </c>
      <c r="H142" s="2">
        <f t="shared" si="7"/>
        <v>28107.26</v>
      </c>
    </row>
    <row r="143" spans="1:8" s="23" customFormat="1" ht="31.5">
      <c r="A143" s="31">
        <v>107</v>
      </c>
      <c r="B143" s="32" t="s">
        <v>224</v>
      </c>
      <c r="C143" s="46" t="s">
        <v>65</v>
      </c>
      <c r="D143" s="42"/>
      <c r="E143" s="27">
        <f t="shared" si="6"/>
        <v>14053.628859999999</v>
      </c>
      <c r="F143" s="33">
        <v>2.46</v>
      </c>
      <c r="G143" s="4">
        <v>1</v>
      </c>
      <c r="H143" s="2">
        <f t="shared" si="7"/>
        <v>34571.93</v>
      </c>
    </row>
    <row r="144" spans="1:8" s="22" customFormat="1" ht="15.75">
      <c r="A144" s="31">
        <v>108</v>
      </c>
      <c r="B144" s="32" t="s">
        <v>225</v>
      </c>
      <c r="C144" s="46" t="s">
        <v>416</v>
      </c>
      <c r="D144" s="42">
        <v>0.0023</v>
      </c>
      <c r="E144" s="37">
        <v>13969.81</v>
      </c>
      <c r="F144" s="33">
        <v>51.86</v>
      </c>
      <c r="G144" s="4">
        <v>1</v>
      </c>
      <c r="H144" s="2">
        <f>ROUND((E144*F144*((1-D144)+D144*G144*1.006)+E144*1.006*0),2)</f>
        <v>724484.34</v>
      </c>
    </row>
    <row r="145" spans="1:8" s="23" customFormat="1" ht="15.75">
      <c r="A145" s="8">
        <v>21</v>
      </c>
      <c r="B145" s="9" t="s">
        <v>226</v>
      </c>
      <c r="C145" s="44" t="s">
        <v>66</v>
      </c>
      <c r="D145" s="42"/>
      <c r="E145" s="27"/>
      <c r="F145" s="10"/>
      <c r="G145" s="4"/>
      <c r="H145" s="2"/>
    </row>
    <row r="146" spans="1:8" s="22" customFormat="1" ht="15.75">
      <c r="A146" s="31">
        <v>109</v>
      </c>
      <c r="B146" s="32" t="s">
        <v>227</v>
      </c>
      <c r="C146" s="46" t="s">
        <v>67</v>
      </c>
      <c r="D146" s="42"/>
      <c r="E146" s="27">
        <f aca="true" t="shared" si="8" ref="E146:E207">13969.81*1.006</f>
        <v>14053.628859999999</v>
      </c>
      <c r="F146" s="33">
        <v>0.39</v>
      </c>
      <c r="G146" s="4">
        <v>1</v>
      </c>
      <c r="H146" s="2">
        <f t="shared" si="7"/>
        <v>5480.92</v>
      </c>
    </row>
    <row r="147" spans="1:8" s="14" customFormat="1" ht="15.75">
      <c r="A147" s="31">
        <v>110</v>
      </c>
      <c r="B147" s="32" t="s">
        <v>228</v>
      </c>
      <c r="C147" s="46" t="s">
        <v>68</v>
      </c>
      <c r="D147" s="42"/>
      <c r="E147" s="27">
        <f t="shared" si="8"/>
        <v>14053.628859999999</v>
      </c>
      <c r="F147" s="33">
        <v>0.67</v>
      </c>
      <c r="G147" s="4">
        <v>1</v>
      </c>
      <c r="H147" s="2">
        <f t="shared" si="7"/>
        <v>9415.93</v>
      </c>
    </row>
    <row r="148" spans="1:8" s="22" customFormat="1" ht="15.75">
      <c r="A148" s="31">
        <v>111</v>
      </c>
      <c r="B148" s="32" t="s">
        <v>229</v>
      </c>
      <c r="C148" s="46" t="s">
        <v>69</v>
      </c>
      <c r="D148" s="42"/>
      <c r="E148" s="27">
        <f t="shared" si="8"/>
        <v>14053.628859999999</v>
      </c>
      <c r="F148" s="33">
        <v>1.09</v>
      </c>
      <c r="G148" s="4">
        <v>1</v>
      </c>
      <c r="H148" s="2">
        <f t="shared" si="7"/>
        <v>15318.46</v>
      </c>
    </row>
    <row r="149" spans="1:8" s="23" customFormat="1" ht="15.75">
      <c r="A149" s="31">
        <v>112</v>
      </c>
      <c r="B149" s="32" t="s">
        <v>230</v>
      </c>
      <c r="C149" s="46" t="s">
        <v>70</v>
      </c>
      <c r="D149" s="42"/>
      <c r="E149" s="27">
        <f t="shared" si="8"/>
        <v>14053.628859999999</v>
      </c>
      <c r="F149" s="33">
        <v>1.62</v>
      </c>
      <c r="G149" s="4">
        <v>1</v>
      </c>
      <c r="H149" s="2">
        <f t="shared" si="7"/>
        <v>22766.88</v>
      </c>
    </row>
    <row r="150" spans="1:8" ht="15.75">
      <c r="A150" s="31">
        <v>113</v>
      </c>
      <c r="B150" s="32" t="s">
        <v>231</v>
      </c>
      <c r="C150" s="46" t="s">
        <v>71</v>
      </c>
      <c r="D150" s="42"/>
      <c r="E150" s="27">
        <f t="shared" si="8"/>
        <v>14053.628859999999</v>
      </c>
      <c r="F150" s="33">
        <v>2.01</v>
      </c>
      <c r="G150" s="4">
        <v>1</v>
      </c>
      <c r="H150" s="2">
        <f t="shared" si="7"/>
        <v>28247.79</v>
      </c>
    </row>
    <row r="151" spans="1:8" s="22" customFormat="1" ht="15.75">
      <c r="A151" s="31">
        <v>114</v>
      </c>
      <c r="B151" s="32" t="s">
        <v>232</v>
      </c>
      <c r="C151" s="46" t="s">
        <v>72</v>
      </c>
      <c r="D151" s="42"/>
      <c r="E151" s="27">
        <f t="shared" si="8"/>
        <v>14053.628859999999</v>
      </c>
      <c r="F151" s="33">
        <v>3.5</v>
      </c>
      <c r="G151" s="4">
        <v>1</v>
      </c>
      <c r="H151" s="2">
        <f t="shared" si="7"/>
        <v>49187.7</v>
      </c>
    </row>
    <row r="152" spans="1:8" s="14" customFormat="1" ht="15.75">
      <c r="A152" s="8">
        <v>22</v>
      </c>
      <c r="B152" s="9" t="s">
        <v>233</v>
      </c>
      <c r="C152" s="44" t="s">
        <v>73</v>
      </c>
      <c r="D152" s="42"/>
      <c r="E152" s="27"/>
      <c r="F152" s="10"/>
      <c r="G152" s="4"/>
      <c r="H152" s="2"/>
    </row>
    <row r="153" spans="1:8" s="22" customFormat="1" ht="31.5">
      <c r="A153" s="31">
        <v>115</v>
      </c>
      <c r="B153" s="32" t="s">
        <v>234</v>
      </c>
      <c r="C153" s="46" t="s">
        <v>74</v>
      </c>
      <c r="D153" s="42"/>
      <c r="E153" s="27">
        <f t="shared" si="8"/>
        <v>14053.628859999999</v>
      </c>
      <c r="F153" s="33">
        <v>2.31</v>
      </c>
      <c r="G153" s="4">
        <v>1</v>
      </c>
      <c r="H153" s="2">
        <f t="shared" si="7"/>
        <v>32463.88</v>
      </c>
    </row>
    <row r="154" spans="1:8" ht="15.75">
      <c r="A154" s="31">
        <v>116</v>
      </c>
      <c r="B154" s="32" t="s">
        <v>235</v>
      </c>
      <c r="C154" s="46" t="s">
        <v>75</v>
      </c>
      <c r="D154" s="42"/>
      <c r="E154" s="27">
        <f t="shared" si="8"/>
        <v>14053.628859999999</v>
      </c>
      <c r="F154" s="33">
        <v>0.89</v>
      </c>
      <c r="G154" s="4">
        <v>1</v>
      </c>
      <c r="H154" s="2">
        <f aca="true" t="shared" si="9" ref="H154:H220">ROUND(E154*F154*G154,2)</f>
        <v>12507.73</v>
      </c>
    </row>
    <row r="155" spans="1:8" s="22" customFormat="1" ht="15.75">
      <c r="A155" s="8">
        <v>23</v>
      </c>
      <c r="B155" s="9" t="s">
        <v>236</v>
      </c>
      <c r="C155" s="44" t="s">
        <v>76</v>
      </c>
      <c r="D155" s="42"/>
      <c r="E155" s="27"/>
      <c r="F155" s="10"/>
      <c r="G155" s="4"/>
      <c r="H155" s="2"/>
    </row>
    <row r="156" spans="1:8" s="23" customFormat="1" ht="15.75">
      <c r="A156" s="31">
        <v>117</v>
      </c>
      <c r="B156" s="32" t="s">
        <v>237</v>
      </c>
      <c r="C156" s="47" t="s">
        <v>77</v>
      </c>
      <c r="D156" s="42"/>
      <c r="E156" s="27">
        <f t="shared" si="8"/>
        <v>14053.628859999999</v>
      </c>
      <c r="F156" s="33">
        <v>0.9</v>
      </c>
      <c r="G156" s="4">
        <v>1</v>
      </c>
      <c r="H156" s="2">
        <f t="shared" si="9"/>
        <v>12648.27</v>
      </c>
    </row>
    <row r="157" spans="1:8" s="22" customFormat="1" ht="15.75">
      <c r="A157" s="8">
        <v>24</v>
      </c>
      <c r="B157" s="9" t="s">
        <v>238</v>
      </c>
      <c r="C157" s="44" t="s">
        <v>78</v>
      </c>
      <c r="D157" s="42"/>
      <c r="E157" s="27"/>
      <c r="F157" s="10"/>
      <c r="G157" s="4"/>
      <c r="H157" s="2"/>
    </row>
    <row r="158" spans="1:8" ht="31.5">
      <c r="A158" s="31">
        <v>118</v>
      </c>
      <c r="B158" s="32" t="s">
        <v>239</v>
      </c>
      <c r="C158" s="46" t="s">
        <v>79</v>
      </c>
      <c r="D158" s="42"/>
      <c r="E158" s="27">
        <f t="shared" si="8"/>
        <v>14053.628859999999</v>
      </c>
      <c r="F158" s="33">
        <v>1.46</v>
      </c>
      <c r="G158" s="4">
        <v>1</v>
      </c>
      <c r="H158" s="2">
        <f t="shared" si="9"/>
        <v>20518.3</v>
      </c>
    </row>
    <row r="159" spans="1:8" s="23" customFormat="1" ht="15.75">
      <c r="A159" s="8">
        <v>25</v>
      </c>
      <c r="B159" s="9" t="s">
        <v>240</v>
      </c>
      <c r="C159" s="44" t="s">
        <v>80</v>
      </c>
      <c r="D159" s="42"/>
      <c r="E159" s="27"/>
      <c r="F159" s="10"/>
      <c r="G159" s="4"/>
      <c r="H159" s="2"/>
    </row>
    <row r="160" spans="1:8" ht="31.5">
      <c r="A160" s="31">
        <v>119</v>
      </c>
      <c r="B160" s="32" t="s">
        <v>241</v>
      </c>
      <c r="C160" s="46" t="s">
        <v>354</v>
      </c>
      <c r="D160" s="42"/>
      <c r="E160" s="27">
        <f t="shared" si="8"/>
        <v>14053.628859999999</v>
      </c>
      <c r="F160" s="33">
        <v>1.84</v>
      </c>
      <c r="G160" s="4">
        <v>1</v>
      </c>
      <c r="H160" s="2">
        <f t="shared" si="9"/>
        <v>25858.68</v>
      </c>
    </row>
    <row r="161" spans="1:8" s="22" customFormat="1" ht="15.75">
      <c r="A161" s="31">
        <v>120</v>
      </c>
      <c r="B161" s="32" t="s">
        <v>242</v>
      </c>
      <c r="C161" s="46" t="s">
        <v>81</v>
      </c>
      <c r="D161" s="42"/>
      <c r="E161" s="27">
        <f t="shared" si="8"/>
        <v>14053.628859999999</v>
      </c>
      <c r="F161" s="33">
        <v>2.18</v>
      </c>
      <c r="G161" s="4">
        <v>1</v>
      </c>
      <c r="H161" s="2">
        <f t="shared" si="9"/>
        <v>30636.91</v>
      </c>
    </row>
    <row r="162" spans="1:8" ht="15.75">
      <c r="A162" s="31">
        <v>121</v>
      </c>
      <c r="B162" s="32" t="s">
        <v>243</v>
      </c>
      <c r="C162" s="46" t="s">
        <v>82</v>
      </c>
      <c r="D162" s="42"/>
      <c r="E162" s="27">
        <f t="shared" si="8"/>
        <v>14053.628859999999</v>
      </c>
      <c r="F162" s="33">
        <v>4.31</v>
      </c>
      <c r="G162" s="4">
        <v>1</v>
      </c>
      <c r="H162" s="2">
        <f t="shared" si="9"/>
        <v>60571.14</v>
      </c>
    </row>
    <row r="163" spans="1:8" s="22" customFormat="1" ht="15.75">
      <c r="A163" s="8">
        <v>26</v>
      </c>
      <c r="B163" s="9" t="s">
        <v>244</v>
      </c>
      <c r="C163" s="44" t="s">
        <v>83</v>
      </c>
      <c r="D163" s="42"/>
      <c r="E163" s="27"/>
      <c r="F163" s="10"/>
      <c r="G163" s="4"/>
      <c r="H163" s="2"/>
    </row>
    <row r="164" spans="1:8" ht="47.25">
      <c r="A164" s="31">
        <v>122</v>
      </c>
      <c r="B164" s="32" t="s">
        <v>245</v>
      </c>
      <c r="C164" s="46" t="s">
        <v>84</v>
      </c>
      <c r="D164" s="42"/>
      <c r="E164" s="27">
        <f t="shared" si="8"/>
        <v>14053.628859999999</v>
      </c>
      <c r="F164" s="33">
        <v>0.98</v>
      </c>
      <c r="G164" s="4">
        <v>1</v>
      </c>
      <c r="H164" s="2">
        <f t="shared" si="9"/>
        <v>13772.56</v>
      </c>
    </row>
    <row r="165" spans="1:8" s="23" customFormat="1" ht="15.75">
      <c r="A165" s="8">
        <v>27</v>
      </c>
      <c r="B165" s="9" t="s">
        <v>246</v>
      </c>
      <c r="C165" s="44" t="s">
        <v>85</v>
      </c>
      <c r="D165" s="42"/>
      <c r="E165" s="27"/>
      <c r="F165" s="10"/>
      <c r="G165" s="4"/>
      <c r="H165" s="2"/>
    </row>
    <row r="166" spans="1:8" s="23" customFormat="1" ht="31.5">
      <c r="A166" s="31">
        <v>123</v>
      </c>
      <c r="B166" s="32" t="s">
        <v>247</v>
      </c>
      <c r="C166" s="46" t="s">
        <v>86</v>
      </c>
      <c r="D166" s="42"/>
      <c r="E166" s="27">
        <f t="shared" si="8"/>
        <v>14053.628859999999</v>
      </c>
      <c r="F166" s="33">
        <v>0.74</v>
      </c>
      <c r="G166" s="4">
        <v>1</v>
      </c>
      <c r="H166" s="2">
        <f t="shared" si="9"/>
        <v>10399.69</v>
      </c>
    </row>
    <row r="167" spans="1:8" s="23" customFormat="1" ht="15.75">
      <c r="A167" s="8">
        <v>28</v>
      </c>
      <c r="B167" s="9" t="s">
        <v>248</v>
      </c>
      <c r="C167" s="44" t="s">
        <v>87</v>
      </c>
      <c r="D167" s="42"/>
      <c r="E167" s="27"/>
      <c r="F167" s="10"/>
      <c r="G167" s="4"/>
      <c r="H167" s="2"/>
    </row>
    <row r="168" spans="1:8" s="22" customFormat="1" ht="31.5">
      <c r="A168" s="31">
        <v>124</v>
      </c>
      <c r="B168" s="32" t="s">
        <v>249</v>
      </c>
      <c r="C168" s="46" t="s">
        <v>88</v>
      </c>
      <c r="D168" s="42"/>
      <c r="E168" s="27">
        <f t="shared" si="8"/>
        <v>14053.628859999999</v>
      </c>
      <c r="F168" s="33">
        <v>1.32</v>
      </c>
      <c r="G168" s="4">
        <v>1</v>
      </c>
      <c r="H168" s="2">
        <f t="shared" si="9"/>
        <v>18550.79</v>
      </c>
    </row>
    <row r="169" spans="1:8" ht="15.75">
      <c r="A169" s="8">
        <v>29</v>
      </c>
      <c r="B169" s="9" t="s">
        <v>250</v>
      </c>
      <c r="C169" s="44" t="s">
        <v>89</v>
      </c>
      <c r="D169" s="42"/>
      <c r="E169" s="27"/>
      <c r="F169" s="10"/>
      <c r="G169" s="4"/>
      <c r="H169" s="2"/>
    </row>
    <row r="170" spans="1:8" s="22" customFormat="1" ht="31.5">
      <c r="A170" s="31">
        <v>125</v>
      </c>
      <c r="B170" s="32" t="s">
        <v>251</v>
      </c>
      <c r="C170" s="46" t="s">
        <v>90</v>
      </c>
      <c r="D170" s="42"/>
      <c r="E170" s="27">
        <f t="shared" si="8"/>
        <v>14053.628859999999</v>
      </c>
      <c r="F170" s="33">
        <v>1.44</v>
      </c>
      <c r="G170" s="4">
        <v>1</v>
      </c>
      <c r="H170" s="2">
        <f t="shared" si="9"/>
        <v>20237.23</v>
      </c>
    </row>
    <row r="171" spans="1:8" s="23" customFormat="1" ht="31.5">
      <c r="A171" s="31">
        <v>126</v>
      </c>
      <c r="B171" s="32" t="s">
        <v>252</v>
      </c>
      <c r="C171" s="46" t="s">
        <v>91</v>
      </c>
      <c r="D171" s="42"/>
      <c r="E171" s="27">
        <f t="shared" si="8"/>
        <v>14053.628859999999</v>
      </c>
      <c r="F171" s="33">
        <v>1.69</v>
      </c>
      <c r="G171" s="4">
        <v>1</v>
      </c>
      <c r="H171" s="2">
        <f t="shared" si="9"/>
        <v>23750.63</v>
      </c>
    </row>
    <row r="172" spans="1:8" s="22" customFormat="1" ht="31.5">
      <c r="A172" s="31">
        <v>127</v>
      </c>
      <c r="B172" s="32" t="s">
        <v>253</v>
      </c>
      <c r="C172" s="46" t="s">
        <v>92</v>
      </c>
      <c r="D172" s="42"/>
      <c r="E172" s="27">
        <f t="shared" si="8"/>
        <v>14053.628859999999</v>
      </c>
      <c r="F172" s="33">
        <v>2.49</v>
      </c>
      <c r="G172" s="4">
        <v>1</v>
      </c>
      <c r="H172" s="2">
        <f t="shared" si="9"/>
        <v>34993.54</v>
      </c>
    </row>
    <row r="173" spans="1:8" s="22" customFormat="1" ht="31.5">
      <c r="A173" s="31">
        <v>128</v>
      </c>
      <c r="B173" s="32" t="s">
        <v>254</v>
      </c>
      <c r="C173" s="47" t="s">
        <v>93</v>
      </c>
      <c r="D173" s="42"/>
      <c r="E173" s="27">
        <f t="shared" si="8"/>
        <v>14053.628859999999</v>
      </c>
      <c r="F173" s="33">
        <v>1.05</v>
      </c>
      <c r="G173" s="4">
        <v>1</v>
      </c>
      <c r="H173" s="2">
        <f t="shared" si="9"/>
        <v>14756.31</v>
      </c>
    </row>
    <row r="174" spans="1:8" s="22" customFormat="1" ht="15.75">
      <c r="A174" s="8">
        <v>30</v>
      </c>
      <c r="B174" s="9" t="s">
        <v>255</v>
      </c>
      <c r="C174" s="44" t="s">
        <v>94</v>
      </c>
      <c r="D174" s="42"/>
      <c r="E174" s="27"/>
      <c r="F174" s="10"/>
      <c r="G174" s="4"/>
      <c r="H174" s="2"/>
    </row>
    <row r="175" spans="1:8" s="23" customFormat="1" ht="31.5">
      <c r="A175" s="31">
        <v>129</v>
      </c>
      <c r="B175" s="32" t="s">
        <v>256</v>
      </c>
      <c r="C175" s="46" t="s">
        <v>95</v>
      </c>
      <c r="D175" s="42"/>
      <c r="E175" s="27">
        <f t="shared" si="8"/>
        <v>14053.628859999999</v>
      </c>
      <c r="F175" s="33">
        <v>0.8</v>
      </c>
      <c r="G175" s="4">
        <v>1</v>
      </c>
      <c r="H175" s="2">
        <f t="shared" si="9"/>
        <v>11242.9</v>
      </c>
    </row>
    <row r="176" spans="1:8" s="14" customFormat="1" ht="31.5">
      <c r="A176" s="31">
        <v>130</v>
      </c>
      <c r="B176" s="32" t="s">
        <v>257</v>
      </c>
      <c r="C176" s="46" t="s">
        <v>96</v>
      </c>
      <c r="D176" s="42"/>
      <c r="E176" s="27">
        <f t="shared" si="8"/>
        <v>14053.628859999999</v>
      </c>
      <c r="F176" s="33">
        <v>2.18</v>
      </c>
      <c r="G176" s="4">
        <v>1</v>
      </c>
      <c r="H176" s="2">
        <f t="shared" si="9"/>
        <v>30636.91</v>
      </c>
    </row>
    <row r="177" spans="1:8" s="23" customFormat="1" ht="31.5">
      <c r="A177" s="31">
        <v>131</v>
      </c>
      <c r="B177" s="32" t="s">
        <v>258</v>
      </c>
      <c r="C177" s="46" t="s">
        <v>97</v>
      </c>
      <c r="D177" s="42"/>
      <c r="E177" s="27">
        <f t="shared" si="8"/>
        <v>14053.628859999999</v>
      </c>
      <c r="F177" s="33">
        <v>2.58</v>
      </c>
      <c r="G177" s="4">
        <v>1</v>
      </c>
      <c r="H177" s="2">
        <f t="shared" si="9"/>
        <v>36258.36</v>
      </c>
    </row>
    <row r="178" spans="1:8" s="22" customFormat="1" ht="31.5">
      <c r="A178" s="31">
        <v>132</v>
      </c>
      <c r="B178" s="32" t="s">
        <v>259</v>
      </c>
      <c r="C178" s="46" t="s">
        <v>98</v>
      </c>
      <c r="D178" s="42"/>
      <c r="E178" s="27">
        <f t="shared" si="8"/>
        <v>14053.628859999999</v>
      </c>
      <c r="F178" s="33">
        <v>1.97</v>
      </c>
      <c r="G178" s="4">
        <v>1</v>
      </c>
      <c r="H178" s="2">
        <f t="shared" si="9"/>
        <v>27685.65</v>
      </c>
    </row>
    <row r="179" spans="1:8" s="22" customFormat="1" ht="31.5">
      <c r="A179" s="31">
        <v>133</v>
      </c>
      <c r="B179" s="32" t="s">
        <v>260</v>
      </c>
      <c r="C179" s="46" t="s">
        <v>99</v>
      </c>
      <c r="D179" s="42"/>
      <c r="E179" s="27">
        <f t="shared" si="8"/>
        <v>14053.628859999999</v>
      </c>
      <c r="F179" s="33">
        <v>2.04</v>
      </c>
      <c r="G179" s="4">
        <v>1</v>
      </c>
      <c r="H179" s="2">
        <f t="shared" si="9"/>
        <v>28669.4</v>
      </c>
    </row>
    <row r="180" spans="1:8" s="22" customFormat="1" ht="31.5">
      <c r="A180" s="31">
        <v>134</v>
      </c>
      <c r="B180" s="32" t="s">
        <v>261</v>
      </c>
      <c r="C180" s="46" t="s">
        <v>100</v>
      </c>
      <c r="D180" s="42"/>
      <c r="E180" s="27">
        <f t="shared" si="8"/>
        <v>14053.628859999999</v>
      </c>
      <c r="F180" s="33">
        <v>2.95</v>
      </c>
      <c r="G180" s="4">
        <v>1</v>
      </c>
      <c r="H180" s="2">
        <f t="shared" si="9"/>
        <v>41458.21</v>
      </c>
    </row>
    <row r="181" spans="1:8" s="23" customFormat="1" ht="15.75">
      <c r="A181" s="8">
        <v>31</v>
      </c>
      <c r="B181" s="9" t="s">
        <v>262</v>
      </c>
      <c r="C181" s="44" t="s">
        <v>101</v>
      </c>
      <c r="D181" s="42"/>
      <c r="E181" s="27"/>
      <c r="F181" s="10"/>
      <c r="G181" s="4"/>
      <c r="H181" s="2"/>
    </row>
    <row r="182" spans="1:8" s="23" customFormat="1" ht="15.75">
      <c r="A182" s="31">
        <v>135</v>
      </c>
      <c r="B182" s="32" t="s">
        <v>263</v>
      </c>
      <c r="C182" s="46" t="s">
        <v>102</v>
      </c>
      <c r="D182" s="42"/>
      <c r="E182" s="27">
        <f t="shared" si="8"/>
        <v>14053.628859999999</v>
      </c>
      <c r="F182" s="33">
        <v>0.89</v>
      </c>
      <c r="G182" s="4">
        <v>1</v>
      </c>
      <c r="H182" s="2">
        <f t="shared" si="9"/>
        <v>12507.73</v>
      </c>
    </row>
    <row r="183" spans="1:8" s="15" customFormat="1" ht="31.5">
      <c r="A183" s="31">
        <v>136</v>
      </c>
      <c r="B183" s="32" t="s">
        <v>264</v>
      </c>
      <c r="C183" s="46" t="s">
        <v>103</v>
      </c>
      <c r="D183" s="42"/>
      <c r="E183" s="27">
        <f t="shared" si="8"/>
        <v>14053.628859999999</v>
      </c>
      <c r="F183" s="33">
        <v>0.75</v>
      </c>
      <c r="G183" s="4">
        <v>1</v>
      </c>
      <c r="H183" s="2">
        <f t="shared" si="9"/>
        <v>10540.22</v>
      </c>
    </row>
    <row r="184" spans="1:8" s="22" customFormat="1" ht="31.5">
      <c r="A184" s="31">
        <v>137</v>
      </c>
      <c r="B184" s="32" t="s">
        <v>265</v>
      </c>
      <c r="C184" s="46" t="s">
        <v>104</v>
      </c>
      <c r="D184" s="42"/>
      <c r="E184" s="27">
        <f t="shared" si="8"/>
        <v>14053.628859999999</v>
      </c>
      <c r="F184" s="33">
        <v>1</v>
      </c>
      <c r="G184" s="4">
        <v>1</v>
      </c>
      <c r="H184" s="2">
        <f t="shared" si="9"/>
        <v>14053.63</v>
      </c>
    </row>
    <row r="185" spans="1:8" s="21" customFormat="1" ht="31.5">
      <c r="A185" s="31">
        <v>138</v>
      </c>
      <c r="B185" s="32" t="s">
        <v>266</v>
      </c>
      <c r="C185" s="46" t="s">
        <v>105</v>
      </c>
      <c r="D185" s="42"/>
      <c r="E185" s="27">
        <f t="shared" si="8"/>
        <v>14053.628859999999</v>
      </c>
      <c r="F185" s="33">
        <v>4.34</v>
      </c>
      <c r="G185" s="4">
        <v>1</v>
      </c>
      <c r="H185" s="2">
        <f t="shared" si="9"/>
        <v>60992.75</v>
      </c>
    </row>
    <row r="186" spans="1:8" s="23" customFormat="1" ht="31.5">
      <c r="A186" s="31">
        <v>139</v>
      </c>
      <c r="B186" s="32" t="s">
        <v>267</v>
      </c>
      <c r="C186" s="46" t="s">
        <v>106</v>
      </c>
      <c r="D186" s="42"/>
      <c r="E186" s="27">
        <f t="shared" si="8"/>
        <v>14053.628859999999</v>
      </c>
      <c r="F186" s="33">
        <v>1.29</v>
      </c>
      <c r="G186" s="4">
        <v>1</v>
      </c>
      <c r="H186" s="2">
        <f t="shared" si="9"/>
        <v>18129.18</v>
      </c>
    </row>
    <row r="187" spans="1:8" s="21" customFormat="1" ht="15.75">
      <c r="A187" s="31">
        <v>140</v>
      </c>
      <c r="B187" s="32" t="s">
        <v>268</v>
      </c>
      <c r="C187" s="46" t="s">
        <v>107</v>
      </c>
      <c r="D187" s="42"/>
      <c r="E187" s="27">
        <f t="shared" si="8"/>
        <v>14053.628859999999</v>
      </c>
      <c r="F187" s="33">
        <v>2.6</v>
      </c>
      <c r="G187" s="4">
        <v>1</v>
      </c>
      <c r="H187" s="2">
        <f t="shared" si="9"/>
        <v>36539.44</v>
      </c>
    </row>
    <row r="188" spans="1:8" s="21" customFormat="1" ht="15.75">
      <c r="A188" s="8">
        <v>32</v>
      </c>
      <c r="B188" s="9" t="s">
        <v>269</v>
      </c>
      <c r="C188" s="44" t="s">
        <v>108</v>
      </c>
      <c r="D188" s="42"/>
      <c r="E188" s="27"/>
      <c r="F188" s="10"/>
      <c r="G188" s="4"/>
      <c r="H188" s="2"/>
    </row>
    <row r="189" spans="1:8" s="21" customFormat="1" ht="31.5">
      <c r="A189" s="31">
        <v>141</v>
      </c>
      <c r="B189" s="32" t="s">
        <v>270</v>
      </c>
      <c r="C189" s="46" t="s">
        <v>109</v>
      </c>
      <c r="D189" s="42"/>
      <c r="E189" s="27">
        <f t="shared" si="8"/>
        <v>14053.628859999999</v>
      </c>
      <c r="F189" s="33">
        <v>2.11</v>
      </c>
      <c r="G189" s="4">
        <v>1</v>
      </c>
      <c r="H189" s="2">
        <f t="shared" si="9"/>
        <v>29653.16</v>
      </c>
    </row>
    <row r="190" spans="1:8" s="21" customFormat="1" ht="31.5">
      <c r="A190" s="31">
        <v>142</v>
      </c>
      <c r="B190" s="32" t="s">
        <v>271</v>
      </c>
      <c r="C190" s="46" t="s">
        <v>110</v>
      </c>
      <c r="D190" s="42"/>
      <c r="E190" s="27">
        <f t="shared" si="8"/>
        <v>14053.628859999999</v>
      </c>
      <c r="F190" s="33">
        <v>3.55</v>
      </c>
      <c r="G190" s="4">
        <v>1</v>
      </c>
      <c r="H190" s="2">
        <f t="shared" si="9"/>
        <v>49890.38</v>
      </c>
    </row>
    <row r="191" spans="1:8" s="21" customFormat="1" ht="15.75">
      <c r="A191" s="31">
        <v>143</v>
      </c>
      <c r="B191" s="32" t="s">
        <v>272</v>
      </c>
      <c r="C191" s="46" t="s">
        <v>111</v>
      </c>
      <c r="D191" s="42"/>
      <c r="E191" s="27">
        <f t="shared" si="8"/>
        <v>14053.628859999999</v>
      </c>
      <c r="F191" s="33">
        <v>1.57</v>
      </c>
      <c r="G191" s="4">
        <v>1</v>
      </c>
      <c r="H191" s="2">
        <f t="shared" si="9"/>
        <v>22064.2</v>
      </c>
    </row>
    <row r="192" spans="1:8" s="15" customFormat="1" ht="15.75">
      <c r="A192" s="31">
        <v>144</v>
      </c>
      <c r="B192" s="32" t="s">
        <v>273</v>
      </c>
      <c r="C192" s="46" t="s">
        <v>112</v>
      </c>
      <c r="D192" s="42"/>
      <c r="E192" s="27">
        <f t="shared" si="8"/>
        <v>14053.628859999999</v>
      </c>
      <c r="F192" s="33">
        <v>2.26</v>
      </c>
      <c r="G192" s="4">
        <v>1</v>
      </c>
      <c r="H192" s="2">
        <f t="shared" si="9"/>
        <v>31761.2</v>
      </c>
    </row>
    <row r="193" spans="1:8" s="23" customFormat="1" ht="15.75">
      <c r="A193" s="31">
        <v>145</v>
      </c>
      <c r="B193" s="32" t="s">
        <v>274</v>
      </c>
      <c r="C193" s="46" t="s">
        <v>113</v>
      </c>
      <c r="D193" s="42"/>
      <c r="E193" s="27">
        <f t="shared" si="8"/>
        <v>14053.628859999999</v>
      </c>
      <c r="F193" s="33">
        <v>3.24</v>
      </c>
      <c r="G193" s="4">
        <v>1</v>
      </c>
      <c r="H193" s="2">
        <f t="shared" si="9"/>
        <v>45533.76</v>
      </c>
    </row>
    <row r="194" spans="1:8" s="15" customFormat="1" ht="31.5">
      <c r="A194" s="31">
        <v>146</v>
      </c>
      <c r="B194" s="32" t="s">
        <v>275</v>
      </c>
      <c r="C194" s="46" t="s">
        <v>140</v>
      </c>
      <c r="D194" s="42"/>
      <c r="E194" s="27">
        <f t="shared" si="8"/>
        <v>14053.628859999999</v>
      </c>
      <c r="F194" s="33">
        <v>1.7</v>
      </c>
      <c r="G194" s="4">
        <v>1</v>
      </c>
      <c r="H194" s="2">
        <f t="shared" si="9"/>
        <v>23891.17</v>
      </c>
    </row>
    <row r="195" spans="1:8" s="21" customFormat="1" ht="31.5">
      <c r="A195" s="31">
        <v>147</v>
      </c>
      <c r="B195" s="32" t="s">
        <v>276</v>
      </c>
      <c r="C195" s="46" t="s">
        <v>114</v>
      </c>
      <c r="D195" s="42"/>
      <c r="E195" s="27">
        <f t="shared" si="8"/>
        <v>14053.628859999999</v>
      </c>
      <c r="F195" s="33">
        <v>2.06</v>
      </c>
      <c r="G195" s="4">
        <v>1</v>
      </c>
      <c r="H195" s="2">
        <f t="shared" si="9"/>
        <v>28950.48</v>
      </c>
    </row>
    <row r="196" spans="1:8" s="21" customFormat="1" ht="31.5">
      <c r="A196" s="31">
        <v>148</v>
      </c>
      <c r="B196" s="32" t="s">
        <v>277</v>
      </c>
      <c r="C196" s="46" t="s">
        <v>115</v>
      </c>
      <c r="D196" s="42"/>
      <c r="E196" s="27">
        <f t="shared" si="8"/>
        <v>14053.628859999999</v>
      </c>
      <c r="F196" s="33">
        <v>2.17</v>
      </c>
      <c r="G196" s="4">
        <v>1</v>
      </c>
      <c r="H196" s="2">
        <f t="shared" si="9"/>
        <v>30496.37</v>
      </c>
    </row>
    <row r="197" spans="1:8" s="21" customFormat="1" ht="15.75">
      <c r="A197" s="8">
        <v>33</v>
      </c>
      <c r="B197" s="9" t="s">
        <v>278</v>
      </c>
      <c r="C197" s="44" t="s">
        <v>116</v>
      </c>
      <c r="D197" s="42"/>
      <c r="E197" s="27"/>
      <c r="F197" s="10"/>
      <c r="G197" s="4"/>
      <c r="H197" s="2"/>
    </row>
    <row r="198" spans="1:8" s="15" customFormat="1" ht="15.75">
      <c r="A198" s="31">
        <v>149</v>
      </c>
      <c r="B198" s="32" t="s">
        <v>279</v>
      </c>
      <c r="C198" s="46" t="s">
        <v>117</v>
      </c>
      <c r="D198" s="42"/>
      <c r="E198" s="27">
        <f t="shared" si="8"/>
        <v>14053.628859999999</v>
      </c>
      <c r="F198" s="33">
        <v>1.1</v>
      </c>
      <c r="G198" s="4">
        <v>1</v>
      </c>
      <c r="H198" s="2">
        <f t="shared" si="9"/>
        <v>15458.99</v>
      </c>
    </row>
    <row r="199" spans="1:8" s="21" customFormat="1" ht="15.75">
      <c r="A199" s="8">
        <v>34</v>
      </c>
      <c r="B199" s="9" t="s">
        <v>280</v>
      </c>
      <c r="C199" s="44" t="s">
        <v>118</v>
      </c>
      <c r="D199" s="42"/>
      <c r="E199" s="27"/>
      <c r="F199" s="10"/>
      <c r="G199" s="4"/>
      <c r="H199" s="2"/>
    </row>
    <row r="200" spans="1:8" s="21" customFormat="1" ht="47.25">
      <c r="A200" s="31">
        <v>150</v>
      </c>
      <c r="B200" s="32" t="s">
        <v>281</v>
      </c>
      <c r="C200" s="46" t="s">
        <v>119</v>
      </c>
      <c r="D200" s="42"/>
      <c r="E200" s="27">
        <f t="shared" si="8"/>
        <v>14053.628859999999</v>
      </c>
      <c r="F200" s="33">
        <v>0.88</v>
      </c>
      <c r="G200" s="4">
        <v>1</v>
      </c>
      <c r="H200" s="2">
        <f t="shared" si="9"/>
        <v>12367.19</v>
      </c>
    </row>
    <row r="201" spans="1:8" s="21" customFormat="1" ht="15.75">
      <c r="A201" s="31">
        <v>151</v>
      </c>
      <c r="B201" s="32" t="s">
        <v>282</v>
      </c>
      <c r="C201" s="46" t="s">
        <v>120</v>
      </c>
      <c r="D201" s="42"/>
      <c r="E201" s="27">
        <f t="shared" si="8"/>
        <v>14053.628859999999</v>
      </c>
      <c r="F201" s="33">
        <v>0.92</v>
      </c>
      <c r="G201" s="4">
        <v>1</v>
      </c>
      <c r="H201" s="2">
        <f t="shared" si="9"/>
        <v>12929.34</v>
      </c>
    </row>
    <row r="202" spans="1:8" s="21" customFormat="1" ht="15.75">
      <c r="A202" s="31">
        <v>152</v>
      </c>
      <c r="B202" s="32" t="s">
        <v>283</v>
      </c>
      <c r="C202" s="46" t="s">
        <v>121</v>
      </c>
      <c r="D202" s="42"/>
      <c r="E202" s="27">
        <f t="shared" si="8"/>
        <v>14053.628859999999</v>
      </c>
      <c r="F202" s="33">
        <v>1.56</v>
      </c>
      <c r="G202" s="4">
        <v>1</v>
      </c>
      <c r="H202" s="2">
        <f t="shared" si="9"/>
        <v>21923.66</v>
      </c>
    </row>
    <row r="203" spans="1:8" s="15" customFormat="1" ht="15.75">
      <c r="A203" s="8">
        <v>35</v>
      </c>
      <c r="B203" s="9" t="s">
        <v>284</v>
      </c>
      <c r="C203" s="44" t="s">
        <v>122</v>
      </c>
      <c r="D203" s="42"/>
      <c r="E203" s="27"/>
      <c r="F203" s="10"/>
      <c r="G203" s="4"/>
      <c r="H203" s="2"/>
    </row>
    <row r="204" spans="1:8" s="21" customFormat="1" ht="15.75">
      <c r="A204" s="31">
        <v>153</v>
      </c>
      <c r="B204" s="32" t="s">
        <v>285</v>
      </c>
      <c r="C204" s="46" t="s">
        <v>123</v>
      </c>
      <c r="D204" s="42"/>
      <c r="E204" s="27">
        <f t="shared" si="8"/>
        <v>14053.628859999999</v>
      </c>
      <c r="F204" s="33">
        <v>1.08</v>
      </c>
      <c r="G204" s="4">
        <v>1</v>
      </c>
      <c r="H204" s="2">
        <f t="shared" si="9"/>
        <v>15177.92</v>
      </c>
    </row>
    <row r="205" spans="1:8" s="21" customFormat="1" ht="78.75">
      <c r="A205" s="31">
        <v>154</v>
      </c>
      <c r="B205" s="32" t="s">
        <v>286</v>
      </c>
      <c r="C205" s="46" t="s">
        <v>367</v>
      </c>
      <c r="D205" s="42"/>
      <c r="E205" s="27">
        <f t="shared" si="8"/>
        <v>14053.628859999999</v>
      </c>
      <c r="F205" s="33">
        <v>1.41</v>
      </c>
      <c r="G205" s="4">
        <v>1</v>
      </c>
      <c r="H205" s="2">
        <f t="shared" si="9"/>
        <v>19815.62</v>
      </c>
    </row>
    <row r="206" spans="1:8" s="22" customFormat="1" ht="15.75">
      <c r="A206" s="31">
        <v>155</v>
      </c>
      <c r="B206" s="32" t="s">
        <v>287</v>
      </c>
      <c r="C206" s="46" t="s">
        <v>124</v>
      </c>
      <c r="D206" s="42"/>
      <c r="E206" s="27">
        <f t="shared" si="8"/>
        <v>14053.628859999999</v>
      </c>
      <c r="F206" s="33">
        <v>2.58</v>
      </c>
      <c r="G206" s="4">
        <v>1</v>
      </c>
      <c r="H206" s="2">
        <f t="shared" si="9"/>
        <v>36258.36</v>
      </c>
    </row>
    <row r="207" spans="1:8" s="22" customFormat="1" ht="31.5">
      <c r="A207" s="31">
        <v>156</v>
      </c>
      <c r="B207" s="32" t="s">
        <v>288</v>
      </c>
      <c r="C207" s="46" t="s">
        <v>125</v>
      </c>
      <c r="D207" s="42"/>
      <c r="E207" s="27">
        <f t="shared" si="8"/>
        <v>14053.628859999999</v>
      </c>
      <c r="F207" s="33">
        <v>12.27</v>
      </c>
      <c r="G207" s="4">
        <v>1</v>
      </c>
      <c r="H207" s="2">
        <f t="shared" si="9"/>
        <v>172438.03</v>
      </c>
    </row>
    <row r="208" spans="1:8" s="22" customFormat="1" ht="15.75">
      <c r="A208" s="8">
        <v>36</v>
      </c>
      <c r="B208" s="9" t="s">
        <v>289</v>
      </c>
      <c r="C208" s="44" t="s">
        <v>126</v>
      </c>
      <c r="D208" s="42"/>
      <c r="E208" s="27"/>
      <c r="F208" s="12"/>
      <c r="G208" s="4"/>
      <c r="H208" s="2"/>
    </row>
    <row r="209" spans="1:8" s="24" customFormat="1" ht="31.5">
      <c r="A209" s="31">
        <v>157</v>
      </c>
      <c r="B209" s="32" t="s">
        <v>290</v>
      </c>
      <c r="C209" s="46" t="s">
        <v>127</v>
      </c>
      <c r="D209" s="42"/>
      <c r="E209" s="27">
        <f>13969.81*1.006</f>
        <v>14053.628859999999</v>
      </c>
      <c r="F209" s="33">
        <v>7.86</v>
      </c>
      <c r="G209" s="4">
        <v>1</v>
      </c>
      <c r="H209" s="2">
        <f t="shared" si="9"/>
        <v>110461.52</v>
      </c>
    </row>
    <row r="210" spans="1:8" s="24" customFormat="1" ht="47.25">
      <c r="A210" s="31">
        <v>158</v>
      </c>
      <c r="B210" s="32" t="s">
        <v>291</v>
      </c>
      <c r="C210" s="46" t="s">
        <v>128</v>
      </c>
      <c r="D210" s="42"/>
      <c r="E210" s="27">
        <f>13969.81*1.006</f>
        <v>14053.628859999999</v>
      </c>
      <c r="F210" s="33">
        <v>0.56</v>
      </c>
      <c r="G210" s="4">
        <v>1</v>
      </c>
      <c r="H210" s="2">
        <f t="shared" si="9"/>
        <v>7870.03</v>
      </c>
    </row>
    <row r="211" spans="1:8" s="24" customFormat="1" ht="63">
      <c r="A211" s="31">
        <v>159</v>
      </c>
      <c r="B211" s="32" t="s">
        <v>292</v>
      </c>
      <c r="C211" s="46" t="s">
        <v>129</v>
      </c>
      <c r="D211" s="42"/>
      <c r="E211" s="27">
        <f>13969.81*1.006</f>
        <v>14053.628859999999</v>
      </c>
      <c r="F211" s="33">
        <v>0.46</v>
      </c>
      <c r="G211" s="4">
        <v>1</v>
      </c>
      <c r="H211" s="2">
        <f t="shared" si="9"/>
        <v>6464.67</v>
      </c>
    </row>
    <row r="212" spans="1:8" s="24" customFormat="1" ht="31.5">
      <c r="A212" s="31">
        <v>160</v>
      </c>
      <c r="B212" s="32" t="s">
        <v>293</v>
      </c>
      <c r="C212" s="46" t="s">
        <v>130</v>
      </c>
      <c r="D212" s="42"/>
      <c r="E212" s="27">
        <f>13969.81*1.006</f>
        <v>14053.628859999999</v>
      </c>
      <c r="F212" s="33">
        <v>7.4</v>
      </c>
      <c r="G212" s="4">
        <v>1</v>
      </c>
      <c r="H212" s="2">
        <f t="shared" si="9"/>
        <v>103996.85</v>
      </c>
    </row>
    <row r="213" spans="1:8" ht="31.5">
      <c r="A213" s="31">
        <v>161</v>
      </c>
      <c r="B213" s="32" t="s">
        <v>294</v>
      </c>
      <c r="C213" s="46" t="s">
        <v>398</v>
      </c>
      <c r="D213" s="55"/>
      <c r="E213" s="27">
        <f>13969.81*1.006</f>
        <v>14053.628859999999</v>
      </c>
      <c r="F213" s="33">
        <v>0.4</v>
      </c>
      <c r="G213" s="4">
        <v>1</v>
      </c>
      <c r="H213" s="2">
        <f t="shared" si="9"/>
        <v>5621.45</v>
      </c>
    </row>
    <row r="214" spans="1:8" s="22" customFormat="1" ht="31.5">
      <c r="A214" s="31">
        <v>162</v>
      </c>
      <c r="B214" s="32" t="s">
        <v>393</v>
      </c>
      <c r="C214" s="47" t="s">
        <v>415</v>
      </c>
      <c r="D214" s="50">
        <v>0.0183</v>
      </c>
      <c r="E214" s="37">
        <v>13969.81</v>
      </c>
      <c r="F214" s="33">
        <v>4.23</v>
      </c>
      <c r="G214" s="4">
        <v>1</v>
      </c>
      <c r="H214" s="2">
        <f>ROUND((E214*F214*((1-D214)+D214*G214*1.006)+E214*1.006*0),2)</f>
        <v>59098.78</v>
      </c>
    </row>
    <row r="215" spans="1:8" s="22" customFormat="1" ht="47.25">
      <c r="A215" s="31">
        <v>163</v>
      </c>
      <c r="B215" s="32" t="s">
        <v>394</v>
      </c>
      <c r="C215" s="47" t="s">
        <v>414</v>
      </c>
      <c r="D215" s="50">
        <v>0.0585</v>
      </c>
      <c r="E215" s="37">
        <v>13969.81</v>
      </c>
      <c r="F215" s="33">
        <v>1.29</v>
      </c>
      <c r="G215" s="4">
        <v>1</v>
      </c>
      <c r="H215" s="2">
        <f>ROUND((E215*F215*((1-D215)+D215*G215*1.006)+E215*1.006*0),2)</f>
        <v>18027.38</v>
      </c>
    </row>
    <row r="216" spans="1:8" s="22" customFormat="1" ht="47.25">
      <c r="A216" s="31">
        <v>164</v>
      </c>
      <c r="B216" s="32" t="s">
        <v>395</v>
      </c>
      <c r="C216" s="47" t="s">
        <v>413</v>
      </c>
      <c r="D216" s="50">
        <v>0.0543</v>
      </c>
      <c r="E216" s="37">
        <v>13969.81</v>
      </c>
      <c r="F216" s="33">
        <v>3.23</v>
      </c>
      <c r="G216" s="4">
        <v>1</v>
      </c>
      <c r="H216" s="2">
        <f>ROUND((E216*F216*((1-D216)+D216*G216*1.006)+E216*1.006*0),2)</f>
        <v>45137.19</v>
      </c>
    </row>
    <row r="217" spans="1:8" s="22" customFormat="1" ht="47.25">
      <c r="A217" s="31">
        <v>165</v>
      </c>
      <c r="B217" s="32" t="s">
        <v>396</v>
      </c>
      <c r="C217" s="47" t="s">
        <v>412</v>
      </c>
      <c r="D217" s="50">
        <v>0.0894</v>
      </c>
      <c r="E217" s="37">
        <v>13969.81</v>
      </c>
      <c r="F217" s="33">
        <v>8.93</v>
      </c>
      <c r="G217" s="4">
        <v>1</v>
      </c>
      <c r="H217" s="2">
        <f>ROUND((E217*F217*((1-D217)+D217*G217*1.006)+E217*1.006*0),2)</f>
        <v>124817.32</v>
      </c>
    </row>
    <row r="218" spans="1:8" s="22" customFormat="1" ht="15.75">
      <c r="A218" s="8">
        <v>37</v>
      </c>
      <c r="B218" s="9" t="s">
        <v>295</v>
      </c>
      <c r="C218" s="44" t="s">
        <v>131</v>
      </c>
      <c r="D218" s="50"/>
      <c r="E218" s="27"/>
      <c r="F218" s="10"/>
      <c r="G218" s="4"/>
      <c r="H218" s="2"/>
    </row>
    <row r="219" spans="1:8" s="22" customFormat="1" ht="47.25">
      <c r="A219" s="31">
        <v>166</v>
      </c>
      <c r="B219" s="32" t="s">
        <v>296</v>
      </c>
      <c r="C219" s="47" t="s">
        <v>141</v>
      </c>
      <c r="D219" s="50"/>
      <c r="E219" s="27">
        <f aca="true" t="shared" si="10" ref="E219:E234">13969.81*1.006</f>
        <v>14053.628859999999</v>
      </c>
      <c r="F219" s="33">
        <v>1.98</v>
      </c>
      <c r="G219" s="4">
        <v>1</v>
      </c>
      <c r="H219" s="2">
        <f t="shared" si="9"/>
        <v>27826.19</v>
      </c>
    </row>
    <row r="220" spans="1:8" s="22" customFormat="1" ht="47.25">
      <c r="A220" s="31">
        <v>167</v>
      </c>
      <c r="B220" s="32" t="s">
        <v>297</v>
      </c>
      <c r="C220" s="47" t="s">
        <v>142</v>
      </c>
      <c r="D220" s="50"/>
      <c r="E220" s="27">
        <f t="shared" si="10"/>
        <v>14053.628859999999</v>
      </c>
      <c r="F220" s="33">
        <v>2.31</v>
      </c>
      <c r="G220" s="4">
        <v>1</v>
      </c>
      <c r="H220" s="2">
        <f t="shared" si="9"/>
        <v>32463.88</v>
      </c>
    </row>
    <row r="221" spans="1:8" s="22" customFormat="1" ht="63">
      <c r="A221" s="31">
        <v>168</v>
      </c>
      <c r="B221" s="32" t="s">
        <v>298</v>
      </c>
      <c r="C221" s="46" t="s">
        <v>143</v>
      </c>
      <c r="D221" s="50"/>
      <c r="E221" s="27">
        <f t="shared" si="10"/>
        <v>14053.628859999999</v>
      </c>
      <c r="F221" s="33">
        <v>1.52</v>
      </c>
      <c r="G221" s="4">
        <v>1</v>
      </c>
      <c r="H221" s="2">
        <f aca="true" t="shared" si="11" ref="H221:H234">ROUND(E221*F221*G221,2)</f>
        <v>21361.52</v>
      </c>
    </row>
    <row r="222" spans="1:8" s="22" customFormat="1" ht="63">
      <c r="A222" s="31">
        <v>169</v>
      </c>
      <c r="B222" s="32" t="s">
        <v>299</v>
      </c>
      <c r="C222" s="46" t="s">
        <v>144</v>
      </c>
      <c r="D222" s="50"/>
      <c r="E222" s="27">
        <f t="shared" si="10"/>
        <v>14053.628859999999</v>
      </c>
      <c r="F222" s="33">
        <v>1.82</v>
      </c>
      <c r="G222" s="4">
        <v>1</v>
      </c>
      <c r="H222" s="2">
        <f t="shared" si="11"/>
        <v>25577.6</v>
      </c>
    </row>
    <row r="223" spans="1:8" s="22" customFormat="1" ht="31.5">
      <c r="A223" s="31">
        <v>170</v>
      </c>
      <c r="B223" s="32" t="s">
        <v>300</v>
      </c>
      <c r="C223" s="47" t="s">
        <v>147</v>
      </c>
      <c r="D223" s="50"/>
      <c r="E223" s="27">
        <f t="shared" si="10"/>
        <v>14053.628859999999</v>
      </c>
      <c r="F223" s="33">
        <v>1.39</v>
      </c>
      <c r="G223" s="4">
        <v>1</v>
      </c>
      <c r="H223" s="2">
        <f t="shared" si="11"/>
        <v>19534.54</v>
      </c>
    </row>
    <row r="224" spans="1:8" s="22" customFormat="1" ht="31.5">
      <c r="A224" s="31">
        <v>171</v>
      </c>
      <c r="B224" s="32" t="s">
        <v>301</v>
      </c>
      <c r="C224" s="47" t="s">
        <v>145</v>
      </c>
      <c r="D224" s="50"/>
      <c r="E224" s="27">
        <f t="shared" si="10"/>
        <v>14053.628859999999</v>
      </c>
      <c r="F224" s="33">
        <v>1.67</v>
      </c>
      <c r="G224" s="4">
        <v>1</v>
      </c>
      <c r="H224" s="2">
        <f t="shared" si="11"/>
        <v>23469.56</v>
      </c>
    </row>
    <row r="225" spans="1:8" s="22" customFormat="1" ht="31.5">
      <c r="A225" s="31">
        <v>172</v>
      </c>
      <c r="B225" s="32" t="s">
        <v>302</v>
      </c>
      <c r="C225" s="46" t="s">
        <v>148</v>
      </c>
      <c r="D225" s="50"/>
      <c r="E225" s="27">
        <f t="shared" si="10"/>
        <v>14053.628859999999</v>
      </c>
      <c r="F225" s="33">
        <v>0.85</v>
      </c>
      <c r="G225" s="4">
        <v>1</v>
      </c>
      <c r="H225" s="2">
        <f t="shared" si="11"/>
        <v>11945.58</v>
      </c>
    </row>
    <row r="226" spans="1:8" s="22" customFormat="1" ht="31.5">
      <c r="A226" s="31">
        <v>173</v>
      </c>
      <c r="B226" s="32" t="s">
        <v>303</v>
      </c>
      <c r="C226" s="46" t="s">
        <v>146</v>
      </c>
      <c r="D226" s="50"/>
      <c r="E226" s="27">
        <f t="shared" si="10"/>
        <v>14053.628859999999</v>
      </c>
      <c r="F226" s="33">
        <v>1.09</v>
      </c>
      <c r="G226" s="4">
        <v>1</v>
      </c>
      <c r="H226" s="2">
        <f t="shared" si="11"/>
        <v>15318.46</v>
      </c>
    </row>
    <row r="227" spans="1:8" s="22" customFormat="1" ht="31.5">
      <c r="A227" s="31">
        <v>174</v>
      </c>
      <c r="B227" s="32" t="s">
        <v>304</v>
      </c>
      <c r="C227" s="46" t="s">
        <v>132</v>
      </c>
      <c r="D227" s="50"/>
      <c r="E227" s="27">
        <f t="shared" si="10"/>
        <v>14053.628859999999</v>
      </c>
      <c r="F227" s="33">
        <v>1.5</v>
      </c>
      <c r="G227" s="4">
        <v>1</v>
      </c>
      <c r="H227" s="2">
        <f t="shared" si="11"/>
        <v>21080.44</v>
      </c>
    </row>
    <row r="228" spans="1:8" s="22" customFormat="1" ht="47.25">
      <c r="A228" s="31">
        <v>175</v>
      </c>
      <c r="B228" s="32" t="s">
        <v>305</v>
      </c>
      <c r="C228" s="46" t="s">
        <v>133</v>
      </c>
      <c r="D228" s="50"/>
      <c r="E228" s="27">
        <f t="shared" si="10"/>
        <v>14053.628859999999</v>
      </c>
      <c r="F228" s="33">
        <v>1.8</v>
      </c>
      <c r="G228" s="4">
        <v>1</v>
      </c>
      <c r="H228" s="2">
        <f t="shared" si="11"/>
        <v>25296.53</v>
      </c>
    </row>
    <row r="229" spans="1:8" s="22" customFormat="1" ht="31.5">
      <c r="A229" s="31">
        <v>176</v>
      </c>
      <c r="B229" s="32" t="s">
        <v>306</v>
      </c>
      <c r="C229" s="46" t="s">
        <v>134</v>
      </c>
      <c r="D229" s="50"/>
      <c r="E229" s="27">
        <f t="shared" si="10"/>
        <v>14053.628859999999</v>
      </c>
      <c r="F229" s="33">
        <v>2.75</v>
      </c>
      <c r="G229" s="4">
        <v>1</v>
      </c>
      <c r="H229" s="2">
        <f t="shared" si="11"/>
        <v>38647.48</v>
      </c>
    </row>
    <row r="230" spans="1:8" ht="47.25">
      <c r="A230" s="31">
        <v>177</v>
      </c>
      <c r="B230" s="32" t="s">
        <v>307</v>
      </c>
      <c r="C230" s="46" t="s">
        <v>135</v>
      </c>
      <c r="D230" s="50"/>
      <c r="E230" s="27">
        <f t="shared" si="10"/>
        <v>14053.628859999999</v>
      </c>
      <c r="F230" s="33">
        <v>2.35</v>
      </c>
      <c r="G230" s="4">
        <v>1</v>
      </c>
      <c r="H230" s="2">
        <f t="shared" si="11"/>
        <v>33026.03</v>
      </c>
    </row>
    <row r="231" spans="1:8" ht="42.75" customHeight="1">
      <c r="A231" s="31">
        <v>178</v>
      </c>
      <c r="B231" s="32" t="s">
        <v>355</v>
      </c>
      <c r="C231" s="46" t="s">
        <v>357</v>
      </c>
      <c r="D231" s="50"/>
      <c r="E231" s="27">
        <f t="shared" si="10"/>
        <v>14053.628859999999</v>
      </c>
      <c r="F231" s="33">
        <v>1.76</v>
      </c>
      <c r="G231" s="4">
        <v>1</v>
      </c>
      <c r="H231" s="2">
        <f t="shared" si="11"/>
        <v>24734.39</v>
      </c>
    </row>
    <row r="232" spans="1:8" ht="31.5">
      <c r="A232" s="31">
        <v>179</v>
      </c>
      <c r="B232" s="32" t="s">
        <v>356</v>
      </c>
      <c r="C232" s="46" t="s">
        <v>359</v>
      </c>
      <c r="D232" s="51"/>
      <c r="E232" s="27">
        <f t="shared" si="10"/>
        <v>14053.628859999999</v>
      </c>
      <c r="F232" s="33">
        <v>1.51</v>
      </c>
      <c r="G232" s="4">
        <v>1</v>
      </c>
      <c r="H232" s="2">
        <f t="shared" si="11"/>
        <v>21220.98</v>
      </c>
    </row>
    <row r="233" spans="1:8" ht="47.25">
      <c r="A233" s="31">
        <v>180</v>
      </c>
      <c r="B233" s="32" t="s">
        <v>358</v>
      </c>
      <c r="C233" s="46" t="s">
        <v>363</v>
      </c>
      <c r="D233" s="56"/>
      <c r="E233" s="27">
        <f t="shared" si="10"/>
        <v>14053.628859999999</v>
      </c>
      <c r="F233" s="33">
        <v>1</v>
      </c>
      <c r="G233" s="4">
        <v>1</v>
      </c>
      <c r="H233" s="2">
        <f t="shared" si="11"/>
        <v>14053.63</v>
      </c>
    </row>
    <row r="234" spans="1:8" ht="47.25">
      <c r="A234" s="31">
        <v>181</v>
      </c>
      <c r="B234" s="32" t="s">
        <v>360</v>
      </c>
      <c r="C234" s="46" t="s">
        <v>364</v>
      </c>
      <c r="D234" s="56"/>
      <c r="E234" s="27">
        <f t="shared" si="10"/>
        <v>14053.628859999999</v>
      </c>
      <c r="F234" s="33">
        <v>1.4</v>
      </c>
      <c r="G234" s="4">
        <v>1</v>
      </c>
      <c r="H234" s="2">
        <f t="shared" si="11"/>
        <v>19675.08</v>
      </c>
    </row>
    <row r="236" spans="1:2" ht="14.25" customHeight="1">
      <c r="A236" s="78" t="s">
        <v>368</v>
      </c>
      <c r="B236" s="78"/>
    </row>
    <row r="237" spans="1:8" ht="71.25" customHeight="1">
      <c r="A237" s="6" t="s">
        <v>397</v>
      </c>
      <c r="B237" s="72" t="s">
        <v>407</v>
      </c>
      <c r="C237" s="72"/>
      <c r="D237" s="72"/>
      <c r="E237" s="72"/>
      <c r="F237" s="72"/>
      <c r="G237" s="72"/>
      <c r="H237" s="72"/>
    </row>
    <row r="238" spans="1:8" ht="77.25" customHeight="1">
      <c r="A238" s="6" t="s">
        <v>400</v>
      </c>
      <c r="B238" s="70" t="s">
        <v>399</v>
      </c>
      <c r="C238" s="70"/>
      <c r="D238" s="70"/>
      <c r="E238" s="70"/>
      <c r="F238" s="70"/>
      <c r="G238" s="70"/>
      <c r="H238" s="70"/>
    </row>
    <row r="239" ht="15">
      <c r="A239" s="3"/>
    </row>
  </sheetData>
  <sheetProtection/>
  <autoFilter ref="A12:H234"/>
  <mergeCells count="13">
    <mergeCell ref="B238:H238"/>
    <mergeCell ref="A9:H10"/>
    <mergeCell ref="B237:H237"/>
    <mergeCell ref="F12:F16"/>
    <mergeCell ref="G12:G16"/>
    <mergeCell ref="H12:H16"/>
    <mergeCell ref="A236:B236"/>
    <mergeCell ref="A5:H6"/>
    <mergeCell ref="A12:A16"/>
    <mergeCell ref="B12:B16"/>
    <mergeCell ref="C12:C16"/>
    <mergeCell ref="D12:D16"/>
    <mergeCell ref="E12:E16"/>
  </mergeCells>
  <printOptions/>
  <pageMargins left="0.11811023622047245" right="0.11811023622047245" top="0.15748031496062992" bottom="0.15748031496062992" header="0.31496062992125984" footer="0.3149606299212598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2022-02-01T14:15:16Z</dcterms:modified>
  <cp:category/>
  <cp:version/>
  <cp:contentType/>
  <cp:contentStatus/>
</cp:coreProperties>
</file>